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PE\Desktop\INFORMACIÓN DE HIPERVINCULOS NOV 2022\11LTAIPESLP ART 84 FXIA-ADMVO\"/>
    </mc:Choice>
  </mc:AlternateContent>
  <bookViews>
    <workbookView xWindow="-120" yWindow="-120" windowWidth="29040" windowHeight="15840"/>
  </bookViews>
  <sheets>
    <sheet name="TABULADOR APROBADO" sheetId="1" r:id="rId1"/>
  </sheets>
  <definedNames>
    <definedName name="_xlnm.Print_Area" localSheetId="0">'TABULADOR APROBADO'!$A$1:$N$53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E12" i="1"/>
  <c r="E11" i="1"/>
  <c r="E10" i="1"/>
  <c r="E7" i="1"/>
  <c r="I7" i="1" l="1"/>
  <c r="F7" i="1"/>
  <c r="L7" i="1" s="1"/>
  <c r="J13" i="1"/>
  <c r="I13" i="1"/>
  <c r="H13" i="1"/>
  <c r="F13" i="1"/>
  <c r="L13" i="1" l="1"/>
  <c r="L14" i="1" l="1"/>
  <c r="L10" i="1" l="1"/>
  <c r="L12" i="1" l="1"/>
  <c r="L11" i="1"/>
  <c r="J9" i="1"/>
  <c r="I9" i="1"/>
  <c r="H9" i="1"/>
  <c r="F9" i="1"/>
  <c r="L15" i="1"/>
  <c r="J8" i="1"/>
  <c r="I8" i="1"/>
  <c r="H8" i="1"/>
  <c r="F8" i="1"/>
  <c r="L8" i="1" l="1"/>
  <c r="L9" i="1"/>
</calcChain>
</file>

<file path=xl/sharedStrings.xml><?xml version="1.0" encoding="utf-8"?>
<sst xmlns="http://schemas.openxmlformats.org/spreadsheetml/2006/main" count="72" uniqueCount="61">
  <si>
    <t>CATEGORIA</t>
  </si>
  <si>
    <t>DESPENSA</t>
  </si>
  <si>
    <t>BONO MENSUAL</t>
  </si>
  <si>
    <t>DESPENSA Q2</t>
  </si>
  <si>
    <t>DIRECCIÓN DE PENSIONES DEL ESTADO DE SAN LUIS POTOSÍ</t>
  </si>
  <si>
    <t>SUELDO BASE</t>
  </si>
  <si>
    <t>COMPENSACIÓN</t>
  </si>
  <si>
    <t>AYUDA DE TRANSPORTE</t>
  </si>
  <si>
    <t>APOYO ECONÓMICO PARA EL AHORRO</t>
  </si>
  <si>
    <t>TOTAL PERCEPCIONES MENSUALES</t>
  </si>
  <si>
    <t>PROGRAMADOR ANALISTA DE SISTEMAS</t>
  </si>
  <si>
    <t>AUXILIAR ADMINISTRATIVO</t>
  </si>
  <si>
    <t>AUXILIAR DE INTENDENCIA</t>
  </si>
  <si>
    <t>AUXILIAR DE ESTACIONAMIENTO</t>
  </si>
  <si>
    <t>AUXILIAR DE VIGILANCIA</t>
  </si>
  <si>
    <t>LA DIRECCIÓN DE PENSIONES TIENE PERSONAL COMISIONADO DEL GOBIERNO DEL ESTADO, CUYOS SUELDOS Y SALARIOS SON CUBIERTOS POR LA ADMINISTRACIÓN PÚBLICA CENTRALIZADA</t>
  </si>
  <si>
    <t>DIRECTOR GENERAL</t>
  </si>
  <si>
    <t>COORDINADOR DE ÁREA</t>
  </si>
  <si>
    <t>TIPO</t>
  </si>
  <si>
    <t>Confianza</t>
  </si>
  <si>
    <t>MENSAJERO</t>
  </si>
  <si>
    <t xml:space="preserve">LOS SUELDOS Y SALARIOS DEL DIRECTOR GENERAL SON CUBIERTOS POR EL ERARIO ESTATAL DE CONFORMIDAD CON LO ESTABLECIDO EN EL ARTÍCULO 12 DE LA LEY DE PENSIONES </t>
  </si>
  <si>
    <t>Y PRESTACIONES SOCIALES PARA LOS TRABAJADORES AL SERVICIO DEL ESTADO DE SAN LUIS POTOSÍ</t>
  </si>
  <si>
    <t>EL TABULADOR QUE SE PRESENTA CORRESPONDE A LA PLANTILLA DE PERSONAL DE LA DIRECCIÓN DE PENSIONES CUYOS SUELDOS Y SALARIOS SON CUBIERTOS BAJO LA METODOLOGÍA</t>
  </si>
  <si>
    <t>DESCRITA EN EL ARTÍCULO 12 DE LA LEY DE PENSIONES Y PRESTACIONES SOCIALES PARA LOS TRABAJADORES AL SERVICIO DEL ESTADO DE SAN LUIS POTOSÍ</t>
  </si>
  <si>
    <t>Base</t>
  </si>
  <si>
    <t>RESPONSABLE DEL  DEPARTAMENTO JURÍDICO</t>
  </si>
  <si>
    <t xml:space="preserve">CUANDO EL RESPONSABLE DEL DEPARTAMENTO JURÍDICO O EL COORDINADOR DE ÁREA SEAN PERSONAL DEL GOBIERNO DEL ESTADO COMISIONADO A LA DIRECCIÓN DE PENSIONES SE LES </t>
  </si>
  <si>
    <t>PAGARÁ LA COMPENSACIÓN QUE SEA AUTORIZADA POR LA JUNTA DIRECTIVA DE LA DIRECCIÓN DE PENSIONES.</t>
  </si>
  <si>
    <t>TABULADOR GENERAL MENSUAL DE SUELDOS VIGENTES A PARTIR DEL 16 DE AGOSTO DEL 2021</t>
  </si>
  <si>
    <t>APROBADO EN SESIÓN ORDINARIA DE JUNTA DIRECTIVA CELEBRADA EL 20 DE SEPTIEMBRE DEL 2021</t>
  </si>
  <si>
    <t>TABULADOR GENERAL DE PRESTACIONES ANUALES VIGENTE</t>
  </si>
  <si>
    <t>NOMBRE</t>
  </si>
  <si>
    <t>IMPORTE</t>
  </si>
  <si>
    <t>BONO POR AJUSTE</t>
  </si>
  <si>
    <t>5 días de sueldo base</t>
  </si>
  <si>
    <t>AYUDA ESCOLAR</t>
  </si>
  <si>
    <t>15 días de sueldo base</t>
  </si>
  <si>
    <t>BONO ANUAL POR SUPERACIÓN</t>
  </si>
  <si>
    <t>6 días de sueldo base</t>
  </si>
  <si>
    <t>BONO ANUAL POR DESEMPEÑO</t>
  </si>
  <si>
    <t>8 días de sueldo base</t>
  </si>
  <si>
    <t>BONO DE ESTÍMULO A LA PROFESIONALIZACIÓN</t>
  </si>
  <si>
    <t>BONO DE FORTALECIMIENTO ECONÓMICO</t>
  </si>
  <si>
    <t xml:space="preserve">8 días de sueldo base </t>
  </si>
  <si>
    <t>BONO POR CAPACITACIÓN</t>
  </si>
  <si>
    <t>AGUINALDO</t>
  </si>
  <si>
    <t>90 días de sueldo base</t>
  </si>
  <si>
    <t>BONO DE PRODUCTIVIDAD</t>
  </si>
  <si>
    <t>45 días de sueldo base</t>
  </si>
  <si>
    <t>BONO ANUAL</t>
  </si>
  <si>
    <t>15 días de sueldo base + prestaciones mensuales fijas</t>
  </si>
  <si>
    <t>PRIMA VACACIONAL</t>
  </si>
  <si>
    <t>30 días de sueldo base + prestaciones mensuales fijas</t>
  </si>
  <si>
    <t>AHORRO (PARTE PATRONAL)</t>
  </si>
  <si>
    <t>La parte patronal aporta al ahorro la cantidad de $ 200 mensuales</t>
  </si>
  <si>
    <t>LAS PRESTACIONES ANUALES SE PAGAN A LOS TRABAJADORES DE LA DIRECCIÓN DE PENSIONES  CUYOS</t>
  </si>
  <si>
    <t>ANALISTA DE SISTEMAS, AUXILIAR ADMINISTRATIVO, MENSAJERO, AUXILIAR DE ESTACIONAMIENTO, AUXILIAR DE</t>
  </si>
  <si>
    <t>INTENDENCIA Y AUXILIAR DE VIGILANCIA</t>
  </si>
  <si>
    <t>SUELDOS Y SALARIOS SON CUBIERTOS POR LA PROPIA DIRECCIÓN: SUBDIRECTOR (A) DE ÁREA, PROGRAMADOR</t>
  </si>
  <si>
    <t>SUBDIRECTOR (A) DE ÁREA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</si>
</sst>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justify" vertical="center"/>
    </xf>
    <xf numFmtId="0" fontId="0" fillId="0" borderId="4" xfId="0" applyBorder="1"/>
    <xf numFmtId="0" fontId="0" fillId="0" borderId="0" xfId="0" applyBorder="1"/>
    <xf numFmtId="0" fontId="4" fillId="0" borderId="10" xfId="0" applyFont="1" applyBorder="1" applyAlignment="1">
      <alignment vertical="center"/>
    </xf>
    <xf numFmtId="44" fontId="4" fillId="0" borderId="10" xfId="1" applyNumberFormat="1" applyFont="1" applyBorder="1" applyAlignment="1">
      <alignment vertical="center"/>
    </xf>
    <xf numFmtId="0" fontId="4" fillId="0" borderId="10" xfId="0" applyFont="1" applyBorder="1" applyAlignment="1">
      <alignment horizontal="justify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2" xfId="0" applyBorder="1"/>
    <xf numFmtId="0" fontId="4" fillId="0" borderId="0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4" fillId="0" borderId="10" xfId="1" applyNumberFormat="1" applyFont="1" applyBorder="1" applyAlignment="1">
      <alignment vertical="center"/>
    </xf>
    <xf numFmtId="44" fontId="0" fillId="0" borderId="0" xfId="0" applyNumberFormat="1"/>
    <xf numFmtId="0" fontId="4" fillId="0" borderId="10" xfId="0" applyFont="1" applyFill="1" applyBorder="1" applyAlignment="1">
      <alignment horizontal="justify" vertical="center"/>
    </xf>
    <xf numFmtId="0" fontId="4" fillId="0" borderId="9" xfId="0" applyFont="1" applyBorder="1" applyAlignment="1">
      <alignment vertical="center"/>
    </xf>
    <xf numFmtId="164" fontId="4" fillId="0" borderId="9" xfId="1" applyNumberFormat="1" applyFont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justify" vertical="center"/>
    </xf>
    <xf numFmtId="44" fontId="4" fillId="0" borderId="11" xfId="1" applyNumberFormat="1" applyFont="1" applyFill="1" applyBorder="1" applyAlignment="1">
      <alignment vertical="center"/>
    </xf>
    <xf numFmtId="44" fontId="4" fillId="0" borderId="11" xfId="0" applyNumberFormat="1" applyFont="1" applyFill="1" applyBorder="1" applyAlignment="1">
      <alignment vertical="center"/>
    </xf>
    <xf numFmtId="44" fontId="4" fillId="0" borderId="10" xfId="0" applyNumberFormat="1" applyFont="1" applyFill="1" applyBorder="1" applyAlignment="1">
      <alignment vertical="center"/>
    </xf>
    <xf numFmtId="164" fontId="4" fillId="0" borderId="11" xfId="1" applyNumberFormat="1" applyFont="1" applyBorder="1" applyAlignment="1">
      <alignment vertical="center"/>
    </xf>
    <xf numFmtId="0" fontId="1" fillId="0" borderId="13" xfId="0" applyFont="1" applyBorder="1"/>
    <xf numFmtId="0" fontId="1" fillId="0" borderId="0" xfId="0" applyFont="1"/>
    <xf numFmtId="0" fontId="2" fillId="0" borderId="13" xfId="0" applyFont="1" applyBorder="1"/>
    <xf numFmtId="0" fontId="2" fillId="0" borderId="0" xfId="0" applyFont="1"/>
    <xf numFmtId="0" fontId="2" fillId="0" borderId="14" xfId="0" applyFont="1" applyBorder="1" applyAlignment="1">
      <alignment horizontal="center"/>
    </xf>
    <xf numFmtId="0" fontId="4" fillId="0" borderId="15" xfId="0" applyFont="1" applyBorder="1"/>
    <xf numFmtId="0" fontId="4" fillId="0" borderId="16" xfId="0" applyFont="1" applyBorder="1"/>
    <xf numFmtId="0" fontId="0" fillId="0" borderId="17" xfId="0" applyBorder="1"/>
    <xf numFmtId="0" fontId="0" fillId="0" borderId="18" xfId="0" applyBorder="1"/>
    <xf numFmtId="0" fontId="4" fillId="0" borderId="19" xfId="0" applyFont="1" applyBorder="1"/>
    <xf numFmtId="0" fontId="0" fillId="0" borderId="20" xfId="0" applyBorder="1"/>
    <xf numFmtId="0" fontId="0" fillId="0" borderId="21" xfId="0" applyBorder="1"/>
    <xf numFmtId="0" fontId="4" fillId="0" borderId="19" xfId="0" applyFont="1" applyBorder="1" applyAlignment="1">
      <alignment horizontal="justify" vertical="center"/>
    </xf>
    <xf numFmtId="0" fontId="4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justify" vertical="center"/>
    </xf>
    <xf numFmtId="0" fontId="0" fillId="0" borderId="21" xfId="0" applyBorder="1" applyAlignment="1">
      <alignment horizontal="justify" vertical="center"/>
    </xf>
    <xf numFmtId="0" fontId="4" fillId="0" borderId="22" xfId="0" applyFont="1" applyBorder="1"/>
    <xf numFmtId="0" fontId="0" fillId="0" borderId="23" xfId="0" applyBorder="1"/>
    <xf numFmtId="0" fontId="0" fillId="0" borderId="24" xfId="0" applyBorder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2"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3"/>
  <sheetViews>
    <sheetView tabSelected="1" view="pageBreakPreview" zoomScaleNormal="100" zoomScaleSheetLayoutView="100" workbookViewId="0">
      <selection activeCell="C8" sqref="C8"/>
    </sheetView>
  </sheetViews>
  <sheetFormatPr baseColWidth="10" defaultRowHeight="15" x14ac:dyDescent="0.25"/>
  <cols>
    <col min="1" max="1" width="4" customWidth="1"/>
    <col min="2" max="2" width="3.42578125" customWidth="1"/>
    <col min="3" max="3" width="28.28515625" customWidth="1"/>
    <col min="4" max="4" width="13" customWidth="1"/>
    <col min="5" max="5" width="15.28515625" customWidth="1"/>
    <col min="6" max="6" width="18.7109375" customWidth="1"/>
    <col min="7" max="7" width="16.5703125" customWidth="1"/>
    <col min="8" max="8" width="15" customWidth="1"/>
    <col min="9" max="10" width="16.85546875" customWidth="1"/>
    <col min="11" max="11" width="14" bestFit="1" customWidth="1"/>
    <col min="12" max="12" width="24.42578125" customWidth="1"/>
    <col min="13" max="13" width="3.42578125" customWidth="1"/>
    <col min="14" max="14" width="3" customWidth="1"/>
  </cols>
  <sheetData>
    <row r="2" spans="2:14" ht="15.75" customHeight="1" x14ac:dyDescent="0.25"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</row>
    <row r="3" spans="2:14" ht="15.75" x14ac:dyDescent="0.25">
      <c r="B3" s="5"/>
      <c r="C3" s="49" t="s">
        <v>4</v>
      </c>
      <c r="D3" s="50"/>
      <c r="E3" s="50"/>
      <c r="F3" s="50"/>
      <c r="G3" s="50"/>
      <c r="H3" s="50"/>
      <c r="I3" s="50"/>
      <c r="J3" s="50"/>
      <c r="K3" s="50"/>
      <c r="L3" s="51"/>
      <c r="M3" s="13"/>
      <c r="N3" s="1"/>
    </row>
    <row r="4" spans="2:14" x14ac:dyDescent="0.25">
      <c r="B4" s="5"/>
      <c r="C4" s="52" t="s">
        <v>29</v>
      </c>
      <c r="D4" s="53"/>
      <c r="E4" s="53"/>
      <c r="F4" s="53"/>
      <c r="G4" s="53"/>
      <c r="H4" s="53"/>
      <c r="I4" s="53"/>
      <c r="J4" s="53"/>
      <c r="K4" s="53"/>
      <c r="L4" s="54"/>
      <c r="M4" s="13"/>
      <c r="N4" s="2"/>
    </row>
    <row r="5" spans="2:14" ht="51" x14ac:dyDescent="0.25">
      <c r="B5" s="5"/>
      <c r="C5" s="3" t="s">
        <v>0</v>
      </c>
      <c r="D5" s="3" t="s">
        <v>18</v>
      </c>
      <c r="E5" s="3" t="s">
        <v>5</v>
      </c>
      <c r="F5" s="4" t="s">
        <v>6</v>
      </c>
      <c r="G5" s="3" t="s">
        <v>1</v>
      </c>
      <c r="H5" s="4" t="s">
        <v>7</v>
      </c>
      <c r="I5" s="3" t="s">
        <v>2</v>
      </c>
      <c r="J5" s="4" t="s">
        <v>8</v>
      </c>
      <c r="K5" s="4" t="s">
        <v>3</v>
      </c>
      <c r="L5" s="4" t="s">
        <v>9</v>
      </c>
      <c r="M5" s="13"/>
    </row>
    <row r="6" spans="2:14" ht="26.25" customHeight="1" x14ac:dyDescent="0.25">
      <c r="B6" s="5"/>
      <c r="C6" s="21" t="s">
        <v>16</v>
      </c>
      <c r="D6" s="21" t="s">
        <v>19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18">
        <v>0</v>
      </c>
      <c r="M6" s="13"/>
    </row>
    <row r="7" spans="2:14" ht="26.25" customHeight="1" x14ac:dyDescent="0.25">
      <c r="B7" s="5"/>
      <c r="C7" s="7" t="s">
        <v>60</v>
      </c>
      <c r="D7" s="7" t="s">
        <v>19</v>
      </c>
      <c r="E7" s="8">
        <f>(37623.64)*1.05</f>
        <v>39504.822</v>
      </c>
      <c r="F7" s="8">
        <f>2600*2</f>
        <v>5200</v>
      </c>
      <c r="G7" s="8">
        <v>1380</v>
      </c>
      <c r="H7" s="8">
        <v>1000</v>
      </c>
      <c r="I7" s="8">
        <f>714*2</f>
        <v>1428</v>
      </c>
      <c r="J7" s="18">
        <v>0</v>
      </c>
      <c r="K7" s="18">
        <v>0</v>
      </c>
      <c r="L7" s="27">
        <f>SUM(E7:K7)</f>
        <v>48512.822</v>
      </c>
      <c r="M7" s="13"/>
    </row>
    <row r="8" spans="2:14" ht="25.5" x14ac:dyDescent="0.25">
      <c r="B8" s="5"/>
      <c r="C8" s="9" t="s">
        <v>10</v>
      </c>
      <c r="D8" s="9" t="s">
        <v>25</v>
      </c>
      <c r="E8" s="8">
        <v>39389.82</v>
      </c>
      <c r="F8" s="8">
        <f>450*2</f>
        <v>900</v>
      </c>
      <c r="G8" s="8">
        <v>1380</v>
      </c>
      <c r="H8" s="8">
        <f>500*2</f>
        <v>1000</v>
      </c>
      <c r="I8" s="8">
        <f>494.8*2</f>
        <v>989.6</v>
      </c>
      <c r="J8" s="8">
        <f>461.08*2</f>
        <v>922.16</v>
      </c>
      <c r="K8" s="8">
        <v>1041</v>
      </c>
      <c r="L8" s="27">
        <f>SUM(E8:K8)</f>
        <v>45622.58</v>
      </c>
      <c r="M8" s="13"/>
      <c r="N8" s="19"/>
    </row>
    <row r="9" spans="2:14" ht="26.25" customHeight="1" x14ac:dyDescent="0.25">
      <c r="B9" s="5"/>
      <c r="C9" s="7" t="s">
        <v>11</v>
      </c>
      <c r="D9" s="9" t="s">
        <v>25</v>
      </c>
      <c r="E9" s="8">
        <v>28986.06</v>
      </c>
      <c r="F9" s="8">
        <f>450*2</f>
        <v>900</v>
      </c>
      <c r="G9" s="8">
        <v>1380</v>
      </c>
      <c r="H9" s="8">
        <f>500*2</f>
        <v>1000</v>
      </c>
      <c r="I9" s="8">
        <f>394.7*2</f>
        <v>789.4</v>
      </c>
      <c r="J9" s="8">
        <f>326.79*2</f>
        <v>653.58000000000004</v>
      </c>
      <c r="K9" s="8">
        <v>838</v>
      </c>
      <c r="L9" s="27">
        <f t="shared" ref="L9:L12" si="0">SUM(E9:K9)</f>
        <v>34547.040000000001</v>
      </c>
      <c r="M9" s="13"/>
    </row>
    <row r="10" spans="2:14" ht="26.25" customHeight="1" x14ac:dyDescent="0.25">
      <c r="B10" s="5"/>
      <c r="C10" s="7" t="s">
        <v>20</v>
      </c>
      <c r="D10" s="9" t="s">
        <v>25</v>
      </c>
      <c r="E10" s="8">
        <f>(9534.81*2)*1.05</f>
        <v>20023.100999999999</v>
      </c>
      <c r="F10" s="8">
        <v>900</v>
      </c>
      <c r="G10" s="8">
        <v>1380</v>
      </c>
      <c r="H10" s="8">
        <v>1000</v>
      </c>
      <c r="I10" s="8">
        <v>401.6</v>
      </c>
      <c r="J10" s="8">
        <v>514.26</v>
      </c>
      <c r="K10" s="8">
        <v>733</v>
      </c>
      <c r="L10" s="27">
        <f t="shared" ref="L10" si="1">SUM(E10:K10)</f>
        <v>24951.960999999996</v>
      </c>
      <c r="M10" s="13"/>
    </row>
    <row r="11" spans="2:14" ht="26.25" customHeight="1" x14ac:dyDescent="0.25">
      <c r="B11" s="5"/>
      <c r="C11" s="7" t="s">
        <v>12</v>
      </c>
      <c r="D11" s="9" t="s">
        <v>25</v>
      </c>
      <c r="E11" s="8">
        <f>(9534.81*2)*1.05</f>
        <v>20023.100999999999</v>
      </c>
      <c r="F11" s="8">
        <v>900</v>
      </c>
      <c r="G11" s="8">
        <v>1380</v>
      </c>
      <c r="H11" s="8">
        <v>1000</v>
      </c>
      <c r="I11" s="8">
        <v>401.6</v>
      </c>
      <c r="J11" s="8">
        <v>514.26</v>
      </c>
      <c r="K11" s="8">
        <v>733</v>
      </c>
      <c r="L11" s="27">
        <f t="shared" si="0"/>
        <v>24951.960999999996</v>
      </c>
      <c r="M11" s="13"/>
      <c r="N11" s="19"/>
    </row>
    <row r="12" spans="2:14" ht="25.5" x14ac:dyDescent="0.25">
      <c r="B12" s="5"/>
      <c r="C12" s="9" t="s">
        <v>13</v>
      </c>
      <c r="D12" s="9" t="s">
        <v>25</v>
      </c>
      <c r="E12" s="8">
        <f>(9534.81*2)*1.05</f>
        <v>20023.100999999999</v>
      </c>
      <c r="F12" s="8">
        <v>900</v>
      </c>
      <c r="G12" s="8">
        <v>1380</v>
      </c>
      <c r="H12" s="8">
        <v>1000</v>
      </c>
      <c r="I12" s="8">
        <v>401.6</v>
      </c>
      <c r="J12" s="8">
        <v>514.26</v>
      </c>
      <c r="K12" s="8">
        <v>733</v>
      </c>
      <c r="L12" s="27">
        <f t="shared" si="0"/>
        <v>24951.960999999996</v>
      </c>
      <c r="M12" s="13"/>
      <c r="N12" s="19"/>
    </row>
    <row r="13" spans="2:14" ht="27.75" customHeight="1" x14ac:dyDescent="0.25">
      <c r="B13" s="5"/>
      <c r="C13" s="7" t="s">
        <v>14</v>
      </c>
      <c r="D13" s="9" t="s">
        <v>25</v>
      </c>
      <c r="E13" s="8">
        <f>(9534.81*2)*1.05</f>
        <v>20023.100999999999</v>
      </c>
      <c r="F13" s="8">
        <f>450*2</f>
        <v>900</v>
      </c>
      <c r="G13" s="8">
        <v>1380</v>
      </c>
      <c r="H13" s="8">
        <f>500*2</f>
        <v>1000</v>
      </c>
      <c r="I13" s="8">
        <f>200.8*2</f>
        <v>401.6</v>
      </c>
      <c r="J13" s="8">
        <f>257.13*2</f>
        <v>514.26</v>
      </c>
      <c r="K13" s="8">
        <v>733</v>
      </c>
      <c r="L13" s="27">
        <f t="shared" ref="L13" si="2">SUM(E13:K13)</f>
        <v>24951.960999999996</v>
      </c>
      <c r="M13" s="13"/>
      <c r="N13" s="19"/>
    </row>
    <row r="14" spans="2:14" ht="25.5" x14ac:dyDescent="0.25">
      <c r="B14" s="5"/>
      <c r="C14" s="20" t="s">
        <v>26</v>
      </c>
      <c r="D14" s="20" t="s">
        <v>25</v>
      </c>
      <c r="E14" s="18">
        <v>0</v>
      </c>
      <c r="F14" s="8">
        <v>28891.5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27">
        <f>SUM(E14:K14)</f>
        <v>28891.5</v>
      </c>
      <c r="M14" s="13"/>
    </row>
    <row r="15" spans="2:14" ht="26.25" customHeight="1" x14ac:dyDescent="0.25">
      <c r="B15" s="5"/>
      <c r="C15" s="23" t="s">
        <v>17</v>
      </c>
      <c r="D15" s="24" t="s">
        <v>25</v>
      </c>
      <c r="E15" s="28">
        <v>0</v>
      </c>
      <c r="F15" s="25">
        <v>5000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6">
        <f>SUM(E15:K15)</f>
        <v>5000</v>
      </c>
      <c r="M15" s="13"/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13"/>
    </row>
    <row r="17" spans="2:13" x14ac:dyDescent="0.25">
      <c r="B17" s="5"/>
      <c r="C17" s="14" t="s">
        <v>30</v>
      </c>
      <c r="D17" s="6"/>
      <c r="E17" s="6"/>
      <c r="F17" s="6"/>
      <c r="G17" s="6"/>
      <c r="H17" s="6"/>
      <c r="I17" s="6"/>
      <c r="J17" s="6"/>
      <c r="K17" s="6"/>
      <c r="L17" s="6"/>
      <c r="M17" s="13"/>
    </row>
    <row r="18" spans="2:13" x14ac:dyDescent="0.25"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13"/>
    </row>
    <row r="19" spans="2:13" x14ac:dyDescent="0.25">
      <c r="B19" s="5"/>
      <c r="C19" s="14" t="s">
        <v>23</v>
      </c>
      <c r="D19" s="14"/>
      <c r="E19" s="6"/>
      <c r="F19" s="6"/>
      <c r="G19" s="6"/>
      <c r="H19" s="6"/>
      <c r="I19" s="6"/>
      <c r="J19" s="6"/>
      <c r="K19" s="6"/>
      <c r="L19" s="6"/>
      <c r="M19" s="13"/>
    </row>
    <row r="20" spans="2:13" x14ac:dyDescent="0.25">
      <c r="B20" s="5"/>
      <c r="C20" s="14" t="s">
        <v>24</v>
      </c>
      <c r="D20" s="14"/>
      <c r="E20" s="6"/>
      <c r="F20" s="6"/>
      <c r="G20" s="6"/>
      <c r="H20" s="6"/>
      <c r="I20" s="6"/>
      <c r="J20" s="6"/>
      <c r="K20" s="6"/>
      <c r="L20" s="6"/>
      <c r="M20" s="13"/>
    </row>
    <row r="21" spans="2:13" ht="12" customHeight="1" x14ac:dyDescent="0.25">
      <c r="B21" s="5"/>
      <c r="C21" s="14"/>
      <c r="D21" s="14"/>
      <c r="E21" s="6"/>
      <c r="F21" s="6"/>
      <c r="G21" s="6"/>
      <c r="H21" s="6"/>
      <c r="I21" s="6"/>
      <c r="J21" s="6"/>
      <c r="K21" s="6"/>
      <c r="L21" s="6"/>
      <c r="M21" s="13"/>
    </row>
    <row r="22" spans="2:13" x14ac:dyDescent="0.25">
      <c r="B22" s="5"/>
      <c r="C22" s="14" t="s">
        <v>21</v>
      </c>
      <c r="D22" s="14"/>
      <c r="E22" s="6"/>
      <c r="F22" s="6"/>
      <c r="G22" s="6"/>
      <c r="H22" s="6"/>
      <c r="I22" s="6"/>
      <c r="J22" s="6"/>
      <c r="K22" s="6"/>
      <c r="L22" s="6"/>
      <c r="M22" s="13"/>
    </row>
    <row r="23" spans="2:13" x14ac:dyDescent="0.25">
      <c r="B23" s="5"/>
      <c r="C23" s="14" t="s">
        <v>22</v>
      </c>
      <c r="D23" s="14"/>
      <c r="E23" s="6"/>
      <c r="F23" s="6"/>
      <c r="G23" s="6"/>
      <c r="H23" s="6"/>
      <c r="I23" s="6"/>
      <c r="J23" s="6"/>
      <c r="K23" s="6"/>
      <c r="L23" s="6"/>
      <c r="M23" s="13"/>
    </row>
    <row r="24" spans="2:13" ht="9" customHeight="1" x14ac:dyDescent="0.25">
      <c r="B24" s="5"/>
      <c r="C24" s="14"/>
      <c r="D24" s="14"/>
      <c r="E24" s="6"/>
      <c r="F24" s="6"/>
      <c r="G24" s="6"/>
      <c r="H24" s="6"/>
      <c r="I24" s="6"/>
      <c r="J24" s="6"/>
      <c r="K24" s="6"/>
      <c r="L24" s="6"/>
      <c r="M24" s="13"/>
    </row>
    <row r="25" spans="2:13" x14ac:dyDescent="0.25">
      <c r="B25" s="5"/>
      <c r="C25" s="14" t="s">
        <v>15</v>
      </c>
      <c r="D25" s="14"/>
      <c r="E25" s="6"/>
      <c r="F25" s="6"/>
      <c r="G25" s="6"/>
      <c r="H25" s="6"/>
      <c r="I25" s="6"/>
      <c r="J25" s="6"/>
      <c r="K25" s="6"/>
      <c r="L25" s="6"/>
      <c r="M25" s="13"/>
    </row>
    <row r="26" spans="2:13" x14ac:dyDescent="0.25">
      <c r="B26" s="5"/>
      <c r="C26" s="14"/>
      <c r="D26" s="14"/>
      <c r="E26" s="6"/>
      <c r="F26" s="6"/>
      <c r="G26" s="6"/>
      <c r="H26" s="6"/>
      <c r="I26" s="6"/>
      <c r="J26" s="6"/>
      <c r="K26" s="6"/>
      <c r="L26" s="6"/>
      <c r="M26" s="13"/>
    </row>
    <row r="27" spans="2:13" x14ac:dyDescent="0.25">
      <c r="B27" s="5"/>
      <c r="C27" s="14" t="s">
        <v>27</v>
      </c>
      <c r="D27" s="14"/>
      <c r="E27" s="6"/>
      <c r="F27" s="6"/>
      <c r="G27" s="6"/>
      <c r="H27" s="6"/>
      <c r="I27" s="6"/>
      <c r="J27" s="6"/>
      <c r="K27" s="6"/>
      <c r="L27" s="6"/>
      <c r="M27" s="13"/>
    </row>
    <row r="28" spans="2:13" x14ac:dyDescent="0.25">
      <c r="B28" s="5"/>
      <c r="C28" s="14" t="s">
        <v>28</v>
      </c>
      <c r="D28" s="14"/>
      <c r="E28" s="6"/>
      <c r="F28" s="6"/>
      <c r="G28" s="6"/>
      <c r="H28" s="6"/>
      <c r="I28" s="6"/>
      <c r="J28" s="6"/>
      <c r="K28" s="6"/>
      <c r="L28" s="6"/>
      <c r="M28" s="13"/>
    </row>
    <row r="29" spans="2:13" x14ac:dyDescent="0.25">
      <c r="B29" s="5"/>
      <c r="C29" s="14"/>
      <c r="D29" s="14"/>
      <c r="E29" s="6"/>
      <c r="F29" s="6"/>
      <c r="G29" s="6"/>
      <c r="H29" s="6"/>
      <c r="I29" s="6"/>
      <c r="J29" s="6"/>
      <c r="K29" s="6"/>
      <c r="L29" s="6"/>
      <c r="M29" s="13"/>
    </row>
    <row r="30" spans="2:13" x14ac:dyDescent="0.25"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7"/>
    </row>
    <row r="32" spans="2:13" x14ac:dyDescent="0.25">
      <c r="B32" s="10"/>
      <c r="C32" s="11"/>
      <c r="D32" s="11"/>
      <c r="E32" s="11"/>
      <c r="F32" s="11"/>
      <c r="G32" s="11"/>
      <c r="H32" s="12"/>
    </row>
    <row r="33" spans="2:12" ht="15.75" x14ac:dyDescent="0.25">
      <c r="B33" s="5"/>
      <c r="C33" s="49" t="s">
        <v>4</v>
      </c>
      <c r="D33" s="50"/>
      <c r="E33" s="50"/>
      <c r="F33" s="50"/>
      <c r="G33" s="51"/>
      <c r="H33" s="29"/>
      <c r="I33" s="30"/>
      <c r="J33" s="30"/>
      <c r="K33" s="30"/>
      <c r="L33" s="30"/>
    </row>
    <row r="34" spans="2:12" x14ac:dyDescent="0.25">
      <c r="B34" s="5"/>
      <c r="C34" s="55" t="s">
        <v>31</v>
      </c>
      <c r="D34" s="56"/>
      <c r="E34" s="56"/>
      <c r="F34" s="56"/>
      <c r="G34" s="57"/>
      <c r="H34" s="31"/>
      <c r="I34" s="32"/>
      <c r="J34" s="32"/>
      <c r="K34" s="32"/>
      <c r="L34" s="32"/>
    </row>
    <row r="35" spans="2:12" x14ac:dyDescent="0.25">
      <c r="B35" s="5"/>
      <c r="C35" s="33" t="s">
        <v>32</v>
      </c>
      <c r="D35" s="58" t="s">
        <v>33</v>
      </c>
      <c r="E35" s="59"/>
      <c r="F35" s="59"/>
      <c r="G35" s="59"/>
      <c r="H35" s="13"/>
    </row>
    <row r="36" spans="2:12" x14ac:dyDescent="0.25">
      <c r="B36" s="5"/>
      <c r="C36" s="34" t="s">
        <v>34</v>
      </c>
      <c r="D36" s="35" t="s">
        <v>35</v>
      </c>
      <c r="E36" s="36"/>
      <c r="F36" s="36"/>
      <c r="G36" s="37"/>
      <c r="H36" s="13"/>
    </row>
    <row r="37" spans="2:12" x14ac:dyDescent="0.25">
      <c r="B37" s="5"/>
      <c r="C37" s="38" t="s">
        <v>36</v>
      </c>
      <c r="D37" s="38" t="s">
        <v>37</v>
      </c>
      <c r="E37" s="39"/>
      <c r="F37" s="39"/>
      <c r="G37" s="40"/>
      <c r="H37" s="13"/>
    </row>
    <row r="38" spans="2:12" ht="25.5" x14ac:dyDescent="0.25">
      <c r="B38" s="5"/>
      <c r="C38" s="41" t="s">
        <v>38</v>
      </c>
      <c r="D38" s="42" t="s">
        <v>39</v>
      </c>
      <c r="E38" s="39"/>
      <c r="F38" s="39"/>
      <c r="G38" s="40"/>
      <c r="H38" s="13"/>
    </row>
    <row r="39" spans="2:12" ht="25.5" x14ac:dyDescent="0.25">
      <c r="B39" s="5"/>
      <c r="C39" s="41" t="s">
        <v>40</v>
      </c>
      <c r="D39" s="42" t="s">
        <v>41</v>
      </c>
      <c r="E39" s="39"/>
      <c r="F39" s="39"/>
      <c r="G39" s="40"/>
      <c r="H39" s="13"/>
    </row>
    <row r="40" spans="2:12" ht="25.5" x14ac:dyDescent="0.25">
      <c r="B40" s="5"/>
      <c r="C40" s="41" t="s">
        <v>42</v>
      </c>
      <c r="D40" s="42" t="s">
        <v>39</v>
      </c>
      <c r="E40" s="43"/>
      <c r="F40" s="43"/>
      <c r="G40" s="44"/>
      <c r="H40" s="13"/>
    </row>
    <row r="41" spans="2:12" ht="25.5" x14ac:dyDescent="0.25">
      <c r="B41" s="5"/>
      <c r="C41" s="41" t="s">
        <v>43</v>
      </c>
      <c r="D41" s="42" t="s">
        <v>44</v>
      </c>
      <c r="E41" s="39"/>
      <c r="F41" s="39"/>
      <c r="G41" s="40"/>
      <c r="H41" s="13"/>
    </row>
    <row r="42" spans="2:12" x14ac:dyDescent="0.25">
      <c r="B42" s="5"/>
      <c r="C42" s="38" t="s">
        <v>45</v>
      </c>
      <c r="D42" s="38" t="s">
        <v>39</v>
      </c>
      <c r="E42" s="39"/>
      <c r="F42" s="39"/>
      <c r="G42" s="40"/>
      <c r="H42" s="13"/>
    </row>
    <row r="43" spans="2:12" x14ac:dyDescent="0.25">
      <c r="B43" s="5"/>
      <c r="C43" s="38" t="s">
        <v>46</v>
      </c>
      <c r="D43" s="38" t="s">
        <v>47</v>
      </c>
      <c r="E43" s="39"/>
      <c r="F43" s="39"/>
      <c r="G43" s="40"/>
      <c r="H43" s="13"/>
    </row>
    <row r="44" spans="2:12" x14ac:dyDescent="0.25">
      <c r="B44" s="5"/>
      <c r="C44" s="38" t="s">
        <v>48</v>
      </c>
      <c r="D44" s="38" t="s">
        <v>49</v>
      </c>
      <c r="E44" s="39"/>
      <c r="F44" s="39"/>
      <c r="G44" s="40"/>
      <c r="H44" s="13"/>
    </row>
    <row r="45" spans="2:12" x14ac:dyDescent="0.25">
      <c r="B45" s="5"/>
      <c r="C45" s="38" t="s">
        <v>50</v>
      </c>
      <c r="D45" s="38" t="s">
        <v>51</v>
      </c>
      <c r="E45" s="39"/>
      <c r="F45" s="39"/>
      <c r="G45" s="40"/>
      <c r="H45" s="13"/>
    </row>
    <row r="46" spans="2:12" x14ac:dyDescent="0.25">
      <c r="B46" s="5"/>
      <c r="C46" s="38" t="s">
        <v>52</v>
      </c>
      <c r="D46" s="38" t="s">
        <v>53</v>
      </c>
      <c r="E46" s="39"/>
      <c r="F46" s="39"/>
      <c r="G46" s="40"/>
      <c r="H46" s="13"/>
    </row>
    <row r="47" spans="2:12" x14ac:dyDescent="0.25">
      <c r="B47" s="5"/>
      <c r="C47" s="45" t="s">
        <v>54</v>
      </c>
      <c r="D47" s="45" t="s">
        <v>55</v>
      </c>
      <c r="E47" s="46"/>
      <c r="F47" s="46"/>
      <c r="G47" s="47"/>
      <c r="H47" s="13"/>
    </row>
    <row r="48" spans="2:12" x14ac:dyDescent="0.25">
      <c r="B48" s="5"/>
      <c r="H48" s="13"/>
    </row>
    <row r="49" spans="2:8" x14ac:dyDescent="0.25">
      <c r="B49" s="5"/>
      <c r="C49" s="48" t="s">
        <v>56</v>
      </c>
      <c r="H49" s="13"/>
    </row>
    <row r="50" spans="2:8" x14ac:dyDescent="0.25">
      <c r="B50" s="5"/>
      <c r="C50" s="48" t="s">
        <v>59</v>
      </c>
      <c r="H50" s="13"/>
    </row>
    <row r="51" spans="2:8" x14ac:dyDescent="0.25">
      <c r="B51" s="5"/>
      <c r="C51" s="48" t="s">
        <v>57</v>
      </c>
      <c r="H51" s="13"/>
    </row>
    <row r="52" spans="2:8" x14ac:dyDescent="0.25">
      <c r="B52" s="5"/>
      <c r="C52" s="48" t="s">
        <v>58</v>
      </c>
      <c r="H52" s="13"/>
    </row>
    <row r="53" spans="2:8" x14ac:dyDescent="0.25">
      <c r="B53" s="15"/>
      <c r="C53" s="16"/>
      <c r="D53" s="16"/>
      <c r="E53" s="16"/>
      <c r="F53" s="16"/>
      <c r="G53" s="16"/>
      <c r="H53" s="17"/>
    </row>
  </sheetData>
  <mergeCells count="5">
    <mergeCell ref="C3:L3"/>
    <mergeCell ref="C4:L4"/>
    <mergeCell ref="C33:G33"/>
    <mergeCell ref="C34:G34"/>
    <mergeCell ref="D35:G35"/>
  </mergeCells>
  <printOptions horizontalCentered="1"/>
  <pageMargins left="0.70866141732283472" right="0.70866141732283472" top="0.74803149606299213" bottom="0.74803149606299213" header="0.31496062992125984" footer="0.31496062992125984"/>
  <pageSetup scale="63" fitToHeight="2" orientation="landscape" horizontalDpi="300" verticalDpi="300" r:id="rId1"/>
  <headerFooter>
    <oddFooter>&amp;C&amp;P/&amp;N</oddFooter>
  </headerFooter>
  <rowBreaks count="1" manualBreakCount="1">
    <brk id="3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TABULADOR APROBADO</vt:lpstr>
      <vt:lpstr>'TABULADOR APROBADO'!Área_de_impresión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Magally</dc:creator>
  <cp:lastModifiedBy>DPE</cp:lastModifiedBy>
  <cp:lastPrinted>2021-11-22T21:14:55Z</cp:lastPrinted>
  <dcterms:created xsi:type="dcterms:W3CDTF">2019-01-11T00:45:57Z</dcterms:created>
  <dcterms:modified xsi:type="dcterms:W3CDTF">2022-11-29T18:03:58Z</dcterms:modified>
</cp:coreProperties>
</file>