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1NOVIEMBRE\"/>
    </mc:Choice>
  </mc:AlternateContent>
  <xr:revisionPtr revIDLastSave="0" documentId="13_ncr:1_{658E0274-2BC6-48F0-B39D-87AE1E75E0EC}" xr6:coauthVersionLast="47" xr6:coauthVersionMax="47" xr10:uidLastSave="{00000000-0000-0000-0000-000000000000}"/>
  <bookViews>
    <workbookView xWindow="15045" yWindow="0" windowWidth="13755" windowHeight="15600" xr2:uid="{B8A6738F-37F3-4233-A31F-A281C5BBAC93}"/>
  </bookViews>
  <sheets>
    <sheet name="P HIPOTECARI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1" i="1"/>
  <c r="I17" i="1"/>
  <c r="I16" i="1"/>
  <c r="I15" i="1"/>
  <c r="I14" i="1"/>
  <c r="I13" i="1"/>
  <c r="I12" i="1"/>
  <c r="I11" i="1"/>
  <c r="I10" i="1"/>
  <c r="I9" i="1"/>
  <c r="I8" i="1"/>
  <c r="I7" i="1"/>
  <c r="N17" i="1"/>
  <c r="M17" i="1"/>
  <c r="L17" i="1"/>
  <c r="N16" i="1"/>
  <c r="M16" i="1"/>
  <c r="L16" i="1"/>
  <c r="N15" i="1"/>
  <c r="M15" i="1"/>
  <c r="L15" i="1"/>
  <c r="N14" i="1"/>
  <c r="M14" i="1"/>
  <c r="O14" i="1" s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O9" i="1" s="1"/>
  <c r="L9" i="1"/>
  <c r="N8" i="1"/>
  <c r="M8" i="1"/>
  <c r="L8" i="1"/>
  <c r="N7" i="1"/>
  <c r="M7" i="1"/>
  <c r="L7" i="1"/>
  <c r="N6" i="1"/>
  <c r="M6" i="1"/>
  <c r="O6" i="1" s="1"/>
  <c r="L6" i="1"/>
  <c r="I6" i="1"/>
  <c r="G18" i="1"/>
  <c r="F18" i="1"/>
  <c r="E18" i="1"/>
  <c r="D18" i="1"/>
  <c r="C18" i="1"/>
  <c r="B18" i="1"/>
  <c r="J17" i="1"/>
  <c r="J16" i="1"/>
  <c r="J15" i="1"/>
  <c r="J13" i="1"/>
  <c r="J12" i="1"/>
  <c r="J10" i="1"/>
  <c r="J9" i="1"/>
  <c r="J8" i="1"/>
  <c r="J7" i="1"/>
  <c r="J6" i="1"/>
  <c r="O11" i="1" l="1"/>
  <c r="O15" i="1"/>
  <c r="O8" i="1"/>
  <c r="O12" i="1"/>
  <c r="O17" i="1"/>
  <c r="O16" i="1"/>
  <c r="O13" i="1"/>
  <c r="O10" i="1"/>
  <c r="O7" i="1"/>
  <c r="N18" i="1"/>
  <c r="M18" i="1"/>
  <c r="I18" i="1"/>
  <c r="J18" i="1"/>
  <c r="O18" i="1" l="1"/>
</calcChain>
</file>

<file path=xl/sharedStrings.xml><?xml version="1.0" encoding="utf-8"?>
<sst xmlns="http://schemas.openxmlformats.org/spreadsheetml/2006/main" count="25" uniqueCount="13">
  <si>
    <t>DIRECCION DE PENSIONES DEL ESTADO DE SAN LUIS POTOSI</t>
  </si>
  <si>
    <t>MES</t>
  </si>
  <si>
    <t>BUROCRATAS</t>
  </si>
  <si>
    <t>MAESTROS</t>
  </si>
  <si>
    <t>D.P.E.</t>
  </si>
  <si>
    <t>TOTAL</t>
  </si>
  <si>
    <t>No.</t>
  </si>
  <si>
    <t>MONTO</t>
  </si>
  <si>
    <t>NO.</t>
  </si>
  <si>
    <t>OTROS</t>
  </si>
  <si>
    <t>Nota: Los montos que aparecen con 0 préstamos son ministraciones de préstamos para construcción previos, o de cheques extemporáneos</t>
  </si>
  <si>
    <t>que no se elaboran en el mismo mes.</t>
  </si>
  <si>
    <t>REPORTE PRESTAMOS HIPOTECARIOS PAGADOS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</si>
</sst>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[$$-80A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3" fillId="2" borderId="12" xfId="0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3" fillId="2" borderId="11" xfId="1" applyFont="1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44" fontId="4" fillId="2" borderId="8" xfId="1" applyFont="1" applyFill="1" applyBorder="1" applyAlignment="1">
      <alignment horizontal="center"/>
    </xf>
    <xf numFmtId="164" fontId="3" fillId="2" borderId="10" xfId="1" applyNumberFormat="1" applyFont="1" applyFill="1" applyBorder="1"/>
    <xf numFmtId="164" fontId="3" fillId="2" borderId="16" xfId="1" applyNumberFormat="1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PRESTAMOS HIPOTECARIOS</a:t>
            </a:r>
            <a:r>
              <a:rPr lang="es-ES" baseline="0"/>
              <a:t> PAGADOS</a:t>
            </a:r>
            <a:r>
              <a:rPr lang="es-ES"/>
              <a:t> 2022</a:t>
            </a:r>
          </a:p>
        </c:rich>
      </c:tx>
      <c:layout>
        <c:manualLayout>
          <c:xMode val="edge"/>
          <c:yMode val="edge"/>
          <c:x val="0.20995345901397044"/>
          <c:y val="0.1369426751592359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51801364302893"/>
          <c:y val="0.2929936305732484"/>
          <c:w val="0.6423021984823023"/>
          <c:h val="0.51592356687898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[1]P.HIP!$L$5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 HIPOTECARIOS'!$L$6:$L$17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 HIPOTECARIOS'!$M$6:$M$17</c:f>
              <c:numCache>
                <c:formatCode>_("$"* #,##0.00_);_("$"* \(#,##0.00\);_("$"* "-"??_);_(@_)</c:formatCode>
                <c:ptCount val="12"/>
                <c:pt idx="0">
                  <c:v>12414501</c:v>
                </c:pt>
                <c:pt idx="1">
                  <c:v>14414734</c:v>
                </c:pt>
                <c:pt idx="2">
                  <c:v>15462402</c:v>
                </c:pt>
                <c:pt idx="3">
                  <c:v>18758210</c:v>
                </c:pt>
                <c:pt idx="4">
                  <c:v>24438629</c:v>
                </c:pt>
                <c:pt idx="5">
                  <c:v>8207859</c:v>
                </c:pt>
                <c:pt idx="6">
                  <c:v>16955869</c:v>
                </c:pt>
                <c:pt idx="7">
                  <c:v>11649684</c:v>
                </c:pt>
                <c:pt idx="8">
                  <c:v>11529586</c:v>
                </c:pt>
                <c:pt idx="9">
                  <c:v>14963143</c:v>
                </c:pt>
                <c:pt idx="10">
                  <c:v>9393464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C-4AA9-A96C-AFE59A16CADE}"/>
            </c:ext>
          </c:extLst>
        </c:ser>
        <c:ser>
          <c:idx val="1"/>
          <c:order val="1"/>
          <c:tx>
            <c:strRef>
              <c:f>[1]P.HIP!$M$5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 HIPOTECARIOS'!$L$6:$L$17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 HIPOTECARIOS'!$N$6:$N$17</c:f>
              <c:numCache>
                <c:formatCode>_("$"* #,##0.00_);_("$"* \(#,##0.00\);_("$"* "-"??_);_(@_)</c:formatCode>
                <c:ptCount val="12"/>
                <c:pt idx="0">
                  <c:v>4632967</c:v>
                </c:pt>
                <c:pt idx="1">
                  <c:v>5175082</c:v>
                </c:pt>
                <c:pt idx="2">
                  <c:v>5756717</c:v>
                </c:pt>
                <c:pt idx="3">
                  <c:v>10330899</c:v>
                </c:pt>
                <c:pt idx="4">
                  <c:v>2276837</c:v>
                </c:pt>
                <c:pt idx="5">
                  <c:v>2403817</c:v>
                </c:pt>
                <c:pt idx="6">
                  <c:v>2423417</c:v>
                </c:pt>
                <c:pt idx="7">
                  <c:v>5310853</c:v>
                </c:pt>
                <c:pt idx="8">
                  <c:v>4769492</c:v>
                </c:pt>
                <c:pt idx="9">
                  <c:v>3706964</c:v>
                </c:pt>
                <c:pt idx="10">
                  <c:v>3337401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6C-4AA9-A96C-AFE59A16CADE}"/>
            </c:ext>
          </c:extLst>
        </c:ser>
        <c:ser>
          <c:idx val="2"/>
          <c:order val="2"/>
          <c:tx>
            <c:v>OTROS</c:v>
          </c:tx>
          <c:invertIfNegative val="0"/>
          <c:val>
            <c:numRef>
              <c:f>'P HIPOTECARIOS'!$H$6:$H$17</c:f>
              <c:numCache>
                <c:formatCode>_-"$"* #,##0_-;\-"$"* #,##0_-;_-"$"* "-"??_-;_-@_-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41B0-425E-84FB-571380FA1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356672"/>
        <c:axId val="169358464"/>
      </c:barChart>
      <c:dateAx>
        <c:axId val="1693566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93584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6935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935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648401826484064"/>
          <c:y val="0.51592356687898089"/>
          <c:w val="0.1041587067341871"/>
          <c:h val="0.167727680193821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$ 27'843,869.29
BUROCRATAS: $ 26'123,902.79
MAESTROS $ 1'719,966.50&amp;"Arial,Normal"&amp;10
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9525</xdr:rowOff>
    </xdr:from>
    <xdr:to>
      <xdr:col>8</xdr:col>
      <xdr:colOff>752475</xdr:colOff>
      <xdr:row>35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E586F89-8461-4A0C-99FE-0180E5585F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0.00686</cdr:x>
      <cdr:y>0.01808</cdr:y>
    </cdr:from>
    <cdr:to>
      <cdr:x>0.21894</cdr:x>
      <cdr:y>0.20686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DB502D95-E37B-42CF-A630-BDD75D74350C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530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>
        <row r="5">
          <cell r="L5" t="str">
            <v>BUROCRATAS</v>
          </cell>
          <cell r="M5" t="str">
            <v>MAESTROS</v>
          </cell>
        </row>
      </sheetData>
      <sheetData sheetId="2"/>
      <sheetData sheetId="3">
        <row r="4">
          <cell r="B4" t="str">
            <v>BUROCRATAS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6497-131A-42F3-BCAF-FD4A28E8C6BF}">
  <dimension ref="A1:O20"/>
  <sheetViews>
    <sheetView tabSelected="1" workbookViewId="0">
      <selection activeCell="H16" sqref="H16"/>
    </sheetView>
  </sheetViews>
  <sheetFormatPr baseColWidth="10" defaultRowHeight="15" x14ac:dyDescent="0.25"/>
  <cols>
    <col min="3" max="3" width="14.5703125" customWidth="1"/>
    <col min="5" max="5" width="15.42578125" customWidth="1"/>
    <col min="10" max="10" width="14.140625" customWidth="1"/>
    <col min="13" max="13" width="14.140625" customWidth="1"/>
    <col min="14" max="14" width="15" customWidth="1"/>
    <col min="15" max="15" width="15.42578125" customWidth="1"/>
  </cols>
  <sheetData>
    <row r="1" spans="1:15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5" ht="15.75" thickBot="1" x14ac:dyDescent="0.3">
      <c r="A2" s="26" t="s">
        <v>12</v>
      </c>
      <c r="B2" s="27"/>
      <c r="C2" s="27"/>
      <c r="D2" s="27"/>
      <c r="E2" s="27"/>
      <c r="F2" s="27"/>
      <c r="G2" s="27"/>
      <c r="H2" s="27"/>
      <c r="I2" s="27"/>
      <c r="J2" s="28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5" ht="16.5" thickTop="1" thickBot="1" x14ac:dyDescent="0.3">
      <c r="A4" s="29" t="s">
        <v>1</v>
      </c>
      <c r="B4" s="31" t="s">
        <v>2</v>
      </c>
      <c r="C4" s="31"/>
      <c r="D4" s="31" t="s">
        <v>3</v>
      </c>
      <c r="E4" s="31"/>
      <c r="F4" s="31" t="s">
        <v>4</v>
      </c>
      <c r="G4" s="31"/>
      <c r="H4" s="2" t="s">
        <v>9</v>
      </c>
      <c r="I4" s="31" t="s">
        <v>5</v>
      </c>
      <c r="J4" s="31"/>
      <c r="L4" s="20" t="s">
        <v>7</v>
      </c>
      <c r="M4" s="21"/>
      <c r="N4" s="21"/>
      <c r="O4" s="22"/>
    </row>
    <row r="5" spans="1:15" ht="16.5" thickTop="1" thickBot="1" x14ac:dyDescent="0.3">
      <c r="A5" s="30"/>
      <c r="B5" s="2" t="s">
        <v>6</v>
      </c>
      <c r="C5" s="2" t="s">
        <v>7</v>
      </c>
      <c r="D5" s="2" t="s">
        <v>6</v>
      </c>
      <c r="E5" s="2" t="s">
        <v>7</v>
      </c>
      <c r="F5" s="2" t="s">
        <v>8</v>
      </c>
      <c r="G5" s="2" t="s">
        <v>7</v>
      </c>
      <c r="H5" s="2"/>
      <c r="I5" s="2" t="s">
        <v>8</v>
      </c>
      <c r="J5" s="2" t="s">
        <v>7</v>
      </c>
      <c r="L5" s="13" t="s">
        <v>1</v>
      </c>
      <c r="M5" s="2" t="s">
        <v>2</v>
      </c>
      <c r="N5" s="2" t="s">
        <v>3</v>
      </c>
      <c r="O5" s="2" t="s">
        <v>5</v>
      </c>
    </row>
    <row r="6" spans="1:15" ht="15.75" thickTop="1" x14ac:dyDescent="0.25">
      <c r="A6" s="3">
        <v>44562</v>
      </c>
      <c r="B6" s="4">
        <v>14</v>
      </c>
      <c r="C6" s="5">
        <v>12414501</v>
      </c>
      <c r="D6" s="4">
        <v>6</v>
      </c>
      <c r="E6" s="5">
        <v>4632967</v>
      </c>
      <c r="F6" s="4"/>
      <c r="G6" s="5"/>
      <c r="H6" s="18"/>
      <c r="I6" s="6">
        <f>+B6+D6+F6</f>
        <v>20</v>
      </c>
      <c r="J6" s="7">
        <f t="shared" ref="J6:J17" si="0">C6+E6+G6</f>
        <v>17047468</v>
      </c>
      <c r="L6" s="3">
        <f>+A6</f>
        <v>44562</v>
      </c>
      <c r="M6" s="14">
        <f>C6+G6</f>
        <v>12414501</v>
      </c>
      <c r="N6" s="14">
        <f t="shared" ref="N6:N14" si="1">E6</f>
        <v>4632967</v>
      </c>
      <c r="O6" s="15">
        <f>M6+N6</f>
        <v>17047468</v>
      </c>
    </row>
    <row r="7" spans="1:15" x14ac:dyDescent="0.25">
      <c r="A7" s="3">
        <v>44593</v>
      </c>
      <c r="B7" s="4">
        <v>15</v>
      </c>
      <c r="C7" s="5">
        <v>14414734</v>
      </c>
      <c r="D7" s="4">
        <v>7</v>
      </c>
      <c r="E7" s="5">
        <v>5175082</v>
      </c>
      <c r="F7" s="4"/>
      <c r="G7" s="5"/>
      <c r="H7" s="5"/>
      <c r="I7" s="4">
        <f t="shared" ref="I7:I17" si="2">+B7+D7+F7</f>
        <v>22</v>
      </c>
      <c r="J7" s="7">
        <f>C7+E7+G7</f>
        <v>19589816</v>
      </c>
      <c r="L7" s="3">
        <f t="shared" ref="L7:L17" si="3">+A7</f>
        <v>44593</v>
      </c>
      <c r="M7" s="14">
        <f t="shared" ref="M7:M14" si="4">C7+G7</f>
        <v>14414734</v>
      </c>
      <c r="N7" s="14">
        <f t="shared" si="1"/>
        <v>5175082</v>
      </c>
      <c r="O7" s="16">
        <f t="shared" ref="O7:O14" si="5">M7+N7</f>
        <v>19589816</v>
      </c>
    </row>
    <row r="8" spans="1:15" x14ac:dyDescent="0.25">
      <c r="A8" s="3">
        <v>44621</v>
      </c>
      <c r="B8" s="4">
        <v>20</v>
      </c>
      <c r="C8" s="5">
        <v>15462402</v>
      </c>
      <c r="D8" s="4">
        <v>7</v>
      </c>
      <c r="E8" s="5">
        <v>5756717</v>
      </c>
      <c r="F8" s="4"/>
      <c r="G8" s="5"/>
      <c r="H8" s="5"/>
      <c r="I8" s="4">
        <f t="shared" si="2"/>
        <v>27</v>
      </c>
      <c r="J8" s="7">
        <f t="shared" si="0"/>
        <v>21219119</v>
      </c>
      <c r="L8" s="3">
        <f t="shared" si="3"/>
        <v>44621</v>
      </c>
      <c r="M8" s="14">
        <f t="shared" si="4"/>
        <v>15462402</v>
      </c>
      <c r="N8" s="14">
        <f t="shared" si="1"/>
        <v>5756717</v>
      </c>
      <c r="O8" s="16">
        <f t="shared" si="5"/>
        <v>21219119</v>
      </c>
    </row>
    <row r="9" spans="1:15" x14ac:dyDescent="0.25">
      <c r="A9" s="3">
        <v>44652</v>
      </c>
      <c r="B9" s="4">
        <v>26</v>
      </c>
      <c r="C9" s="5">
        <v>18758210</v>
      </c>
      <c r="D9" s="4">
        <v>14</v>
      </c>
      <c r="E9" s="5">
        <v>10330899</v>
      </c>
      <c r="F9" s="4"/>
      <c r="G9" s="5"/>
      <c r="H9" s="5"/>
      <c r="I9" s="4">
        <f t="shared" si="2"/>
        <v>40</v>
      </c>
      <c r="J9" s="7">
        <f t="shared" si="0"/>
        <v>29089109</v>
      </c>
      <c r="L9" s="3">
        <f t="shared" si="3"/>
        <v>44652</v>
      </c>
      <c r="M9" s="14">
        <f t="shared" si="4"/>
        <v>18758210</v>
      </c>
      <c r="N9" s="14">
        <f t="shared" si="1"/>
        <v>10330899</v>
      </c>
      <c r="O9" s="16">
        <f t="shared" si="5"/>
        <v>29089109</v>
      </c>
    </row>
    <row r="10" spans="1:15" x14ac:dyDescent="0.25">
      <c r="A10" s="3">
        <v>44682</v>
      </c>
      <c r="B10" s="4">
        <v>31</v>
      </c>
      <c r="C10" s="5">
        <v>24438629</v>
      </c>
      <c r="D10" s="4">
        <v>3</v>
      </c>
      <c r="E10" s="5">
        <v>2276837</v>
      </c>
      <c r="F10" s="4"/>
      <c r="G10" s="5"/>
      <c r="H10" s="5"/>
      <c r="I10" s="4">
        <f t="shared" si="2"/>
        <v>34</v>
      </c>
      <c r="J10" s="7">
        <f t="shared" si="0"/>
        <v>26715466</v>
      </c>
      <c r="L10" s="3">
        <f t="shared" si="3"/>
        <v>44682</v>
      </c>
      <c r="M10" s="14">
        <f t="shared" si="4"/>
        <v>24438629</v>
      </c>
      <c r="N10" s="14">
        <f t="shared" si="1"/>
        <v>2276837</v>
      </c>
      <c r="O10" s="16">
        <f t="shared" si="5"/>
        <v>26715466</v>
      </c>
    </row>
    <row r="11" spans="1:15" x14ac:dyDescent="0.25">
      <c r="A11" s="3">
        <v>44713</v>
      </c>
      <c r="B11" s="4">
        <v>9</v>
      </c>
      <c r="C11" s="5">
        <v>8207859</v>
      </c>
      <c r="D11" s="4">
        <v>2</v>
      </c>
      <c r="E11" s="5">
        <v>2403817</v>
      </c>
      <c r="F11" s="4"/>
      <c r="G11" s="5"/>
      <c r="H11" s="5"/>
      <c r="I11" s="4">
        <f t="shared" si="2"/>
        <v>11</v>
      </c>
      <c r="J11" s="7">
        <f>C11+E11+G11+H11</f>
        <v>10611676</v>
      </c>
      <c r="L11" s="3">
        <f t="shared" si="3"/>
        <v>44713</v>
      </c>
      <c r="M11" s="14">
        <f t="shared" si="4"/>
        <v>8207859</v>
      </c>
      <c r="N11" s="14">
        <f t="shared" si="1"/>
        <v>2403817</v>
      </c>
      <c r="O11" s="16">
        <f t="shared" si="5"/>
        <v>10611676</v>
      </c>
    </row>
    <row r="12" spans="1:15" x14ac:dyDescent="0.25">
      <c r="A12" s="3">
        <v>44743</v>
      </c>
      <c r="B12" s="4">
        <v>22</v>
      </c>
      <c r="C12" s="5">
        <v>16955869</v>
      </c>
      <c r="D12" s="4">
        <v>5</v>
      </c>
      <c r="E12" s="5">
        <v>2423417</v>
      </c>
      <c r="F12" s="4"/>
      <c r="G12" s="5"/>
      <c r="H12" s="5"/>
      <c r="I12" s="4">
        <f t="shared" si="2"/>
        <v>27</v>
      </c>
      <c r="J12" s="7">
        <f t="shared" si="0"/>
        <v>19379286</v>
      </c>
      <c r="L12" s="3">
        <f t="shared" si="3"/>
        <v>44743</v>
      </c>
      <c r="M12" s="14">
        <f t="shared" si="4"/>
        <v>16955869</v>
      </c>
      <c r="N12" s="14">
        <f t="shared" si="1"/>
        <v>2423417</v>
      </c>
      <c r="O12" s="16">
        <f t="shared" si="5"/>
        <v>19379286</v>
      </c>
    </row>
    <row r="13" spans="1:15" x14ac:dyDescent="0.25">
      <c r="A13" s="3">
        <v>44774</v>
      </c>
      <c r="B13" s="4">
        <v>17</v>
      </c>
      <c r="C13" s="5">
        <v>11649684</v>
      </c>
      <c r="D13" s="4">
        <v>9</v>
      </c>
      <c r="E13" s="5">
        <v>5310853</v>
      </c>
      <c r="F13" s="4"/>
      <c r="G13" s="5"/>
      <c r="H13" s="5"/>
      <c r="I13" s="4">
        <f t="shared" si="2"/>
        <v>26</v>
      </c>
      <c r="J13" s="7">
        <f t="shared" si="0"/>
        <v>16960537</v>
      </c>
      <c r="L13" s="3">
        <f t="shared" si="3"/>
        <v>44774</v>
      </c>
      <c r="M13" s="14">
        <f t="shared" si="4"/>
        <v>11649684</v>
      </c>
      <c r="N13" s="14">
        <f t="shared" si="1"/>
        <v>5310853</v>
      </c>
      <c r="O13" s="16">
        <f t="shared" si="5"/>
        <v>16960537</v>
      </c>
    </row>
    <row r="14" spans="1:15" x14ac:dyDescent="0.25">
      <c r="A14" s="3">
        <v>44805</v>
      </c>
      <c r="B14" s="4">
        <v>16</v>
      </c>
      <c r="C14" s="5">
        <v>11529586</v>
      </c>
      <c r="D14" s="4">
        <v>5</v>
      </c>
      <c r="E14" s="5">
        <v>4769492</v>
      </c>
      <c r="F14" s="4"/>
      <c r="G14" s="5"/>
      <c r="H14" s="5"/>
      <c r="I14" s="4">
        <f t="shared" si="2"/>
        <v>21</v>
      </c>
      <c r="J14" s="7">
        <f t="shared" si="0"/>
        <v>16299078</v>
      </c>
      <c r="L14" s="3">
        <f t="shared" si="3"/>
        <v>44805</v>
      </c>
      <c r="M14" s="14">
        <f t="shared" si="4"/>
        <v>11529586</v>
      </c>
      <c r="N14" s="14">
        <f t="shared" si="1"/>
        <v>4769492</v>
      </c>
      <c r="O14" s="16">
        <f t="shared" si="5"/>
        <v>16299078</v>
      </c>
    </row>
    <row r="15" spans="1:15" x14ac:dyDescent="0.25">
      <c r="A15" s="3">
        <v>44835</v>
      </c>
      <c r="B15" s="4">
        <v>21</v>
      </c>
      <c r="C15" s="5">
        <v>14963143</v>
      </c>
      <c r="D15" s="4">
        <v>6</v>
      </c>
      <c r="E15" s="5">
        <v>3706964</v>
      </c>
      <c r="F15" s="4"/>
      <c r="G15" s="5"/>
      <c r="H15" s="5"/>
      <c r="I15" s="4">
        <f t="shared" si="2"/>
        <v>27</v>
      </c>
      <c r="J15" s="7">
        <f t="shared" si="0"/>
        <v>18670107</v>
      </c>
      <c r="L15" s="3">
        <f t="shared" si="3"/>
        <v>44835</v>
      </c>
      <c r="M15" s="14">
        <f>C15+G15</f>
        <v>14963143</v>
      </c>
      <c r="N15" s="14">
        <f>E15</f>
        <v>3706964</v>
      </c>
      <c r="O15" s="16">
        <f>M15+N15</f>
        <v>18670107</v>
      </c>
    </row>
    <row r="16" spans="1:15" x14ac:dyDescent="0.25">
      <c r="A16" s="3">
        <v>44866</v>
      </c>
      <c r="B16" s="4">
        <v>13</v>
      </c>
      <c r="C16" s="5">
        <v>9393464</v>
      </c>
      <c r="D16" s="4">
        <v>6</v>
      </c>
      <c r="E16" s="5">
        <v>3337401</v>
      </c>
      <c r="F16" s="4"/>
      <c r="G16" s="5"/>
      <c r="H16" s="5"/>
      <c r="I16" s="4">
        <f t="shared" si="2"/>
        <v>19</v>
      </c>
      <c r="J16" s="7">
        <f t="shared" si="0"/>
        <v>12730865</v>
      </c>
      <c r="L16" s="3">
        <f t="shared" si="3"/>
        <v>44866</v>
      </c>
      <c r="M16" s="14">
        <f>C16+G16</f>
        <v>9393464</v>
      </c>
      <c r="N16" s="14">
        <f>E16</f>
        <v>3337401</v>
      </c>
      <c r="O16" s="16">
        <f>M16+N16</f>
        <v>12730865</v>
      </c>
    </row>
    <row r="17" spans="1:15" ht="15.75" thickBot="1" x14ac:dyDescent="0.3">
      <c r="A17" s="3">
        <v>44896</v>
      </c>
      <c r="B17" s="4"/>
      <c r="C17" s="5"/>
      <c r="D17" s="4"/>
      <c r="E17" s="5"/>
      <c r="F17" s="4"/>
      <c r="G17" s="5"/>
      <c r="H17" s="19"/>
      <c r="I17" s="8">
        <f t="shared" si="2"/>
        <v>0</v>
      </c>
      <c r="J17" s="7">
        <f t="shared" si="0"/>
        <v>0</v>
      </c>
      <c r="L17" s="3">
        <f t="shared" si="3"/>
        <v>44896</v>
      </c>
      <c r="M17" s="14">
        <f>C17+G17</f>
        <v>0</v>
      </c>
      <c r="N17" s="14">
        <f>E17</f>
        <v>0</v>
      </c>
      <c r="O17" s="16">
        <f>M17+N17</f>
        <v>0</v>
      </c>
    </row>
    <row r="18" spans="1:15" ht="18" thickTop="1" thickBot="1" x14ac:dyDescent="0.4">
      <c r="A18" s="9" t="s">
        <v>5</v>
      </c>
      <c r="B18" s="10">
        <f>SUM(B6:B17)</f>
        <v>204</v>
      </c>
      <c r="C18" s="11">
        <f t="shared" ref="C18:J18" si="6">SUM(C6:C17)</f>
        <v>158188081</v>
      </c>
      <c r="D18" s="10">
        <f t="shared" si="6"/>
        <v>70</v>
      </c>
      <c r="E18" s="11">
        <f t="shared" si="6"/>
        <v>50124446</v>
      </c>
      <c r="F18" s="10">
        <f t="shared" si="6"/>
        <v>0</v>
      </c>
      <c r="G18" s="11">
        <f t="shared" si="6"/>
        <v>0</v>
      </c>
      <c r="H18" s="11"/>
      <c r="I18" s="10">
        <f t="shared" si="6"/>
        <v>274</v>
      </c>
      <c r="J18" s="12">
        <f t="shared" si="6"/>
        <v>208312527</v>
      </c>
      <c r="L18" s="9" t="s">
        <v>5</v>
      </c>
      <c r="M18" s="17">
        <f>SUM(M6:M17)</f>
        <v>158188081</v>
      </c>
      <c r="N18" s="17">
        <f>SUM(N6:N17)</f>
        <v>50124446</v>
      </c>
      <c r="O18" s="17">
        <f>SUM(O6:O17)</f>
        <v>208312527</v>
      </c>
    </row>
    <row r="19" spans="1:15" ht="15.75" thickTop="1" x14ac:dyDescent="0.25">
      <c r="A19" t="s">
        <v>10</v>
      </c>
    </row>
    <row r="20" spans="1:15" x14ac:dyDescent="0.25">
      <c r="A20" t="s">
        <v>11</v>
      </c>
    </row>
  </sheetData>
  <mergeCells count="8">
    <mergeCell ref="L4:O4"/>
    <mergeCell ref="A1:J1"/>
    <mergeCell ref="A2:J2"/>
    <mergeCell ref="A4:A5"/>
    <mergeCell ref="B4:C4"/>
    <mergeCell ref="D4:E4"/>
    <mergeCell ref="F4:G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 HIPOTECARIOS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2021-01-05T14:29:33Z</dcterms:created>
  <dcterms:modified xsi:type="dcterms:W3CDTF">2022-12-09T20:24:09Z</dcterms:modified>
</cp:coreProperties>
</file>