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12DICIEMBRE\"/>
    </mc:Choice>
  </mc:AlternateContent>
  <xr:revisionPtr revIDLastSave="0" documentId="13_ncr:1_{67D5738F-4274-40E9-90A9-E7DFF62044CA}" xr6:coauthVersionLast="47" xr6:coauthVersionMax="47" xr10:uidLastSave="{00000000-0000-0000-0000-000000000000}"/>
  <bookViews>
    <workbookView xWindow="-120" yWindow="-120" windowWidth="29040" windowHeight="15840" xr2:uid="{14D06994-864F-4D57-B958-5AF8F8FC893B}"/>
  </bookViews>
  <sheets>
    <sheet name="DEV DESC INDEBI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M13" i="1"/>
  <c r="M14" i="1"/>
  <c r="M15" i="1"/>
  <c r="M16" i="1"/>
  <c r="M17" i="1"/>
  <c r="M11" i="1"/>
  <c r="K18" i="1"/>
  <c r="J18" i="1"/>
  <c r="R17" i="1"/>
  <c r="Q17" i="1"/>
  <c r="P17" i="1"/>
  <c r="O17" i="1"/>
  <c r="R16" i="1"/>
  <c r="Q16" i="1"/>
  <c r="P16" i="1"/>
  <c r="O16" i="1"/>
  <c r="R15" i="1"/>
  <c r="Q15" i="1"/>
  <c r="P15" i="1"/>
  <c r="O15" i="1"/>
  <c r="R14" i="1"/>
  <c r="Q14" i="1"/>
  <c r="P14" i="1"/>
  <c r="O14" i="1"/>
  <c r="R13" i="1"/>
  <c r="Q13" i="1"/>
  <c r="P13" i="1"/>
  <c r="O13" i="1"/>
  <c r="R12" i="1"/>
  <c r="Q12" i="1"/>
  <c r="P12" i="1"/>
  <c r="O12" i="1"/>
  <c r="R11" i="1"/>
  <c r="Q11" i="1"/>
  <c r="P11" i="1"/>
  <c r="O11" i="1"/>
  <c r="R10" i="1"/>
  <c r="Q10" i="1"/>
  <c r="P10" i="1"/>
  <c r="O10" i="1"/>
  <c r="R9" i="1"/>
  <c r="Q9" i="1"/>
  <c r="P9" i="1"/>
  <c r="O9" i="1"/>
  <c r="R8" i="1"/>
  <c r="Q8" i="1"/>
  <c r="P8" i="1"/>
  <c r="O8" i="1"/>
  <c r="R7" i="1"/>
  <c r="Q7" i="1"/>
  <c r="P7" i="1"/>
  <c r="O7" i="1"/>
  <c r="R6" i="1"/>
  <c r="Q6" i="1"/>
  <c r="P6" i="1"/>
  <c r="O6" i="1"/>
  <c r="I18" i="1"/>
  <c r="H18" i="1"/>
  <c r="G18" i="1"/>
  <c r="F18" i="1"/>
  <c r="E18" i="1"/>
  <c r="D18" i="1"/>
  <c r="C18" i="1"/>
  <c r="B18" i="1"/>
  <c r="L17" i="1"/>
  <c r="L16" i="1"/>
  <c r="L15" i="1"/>
  <c r="L14" i="1"/>
  <c r="L13" i="1"/>
  <c r="L12" i="1"/>
  <c r="L11" i="1"/>
  <c r="M10" i="1"/>
  <c r="L10" i="1"/>
  <c r="M9" i="1"/>
  <c r="L9" i="1"/>
  <c r="M8" i="1"/>
  <c r="L8" i="1"/>
  <c r="M7" i="1"/>
  <c r="L7" i="1"/>
  <c r="M6" i="1"/>
  <c r="L6" i="1"/>
  <c r="S6" i="1" l="1"/>
  <c r="S12" i="1"/>
  <c r="S17" i="1"/>
  <c r="S14" i="1"/>
  <c r="S15" i="1"/>
  <c r="S16" i="1"/>
  <c r="S7" i="1"/>
  <c r="S8" i="1"/>
  <c r="S13" i="1"/>
  <c r="S11" i="1"/>
  <c r="S10" i="1"/>
  <c r="S9" i="1"/>
  <c r="R18" i="1"/>
  <c r="Q18" i="1"/>
  <c r="P18" i="1"/>
  <c r="M18" i="1"/>
  <c r="L18" i="1"/>
  <c r="S18" i="1" l="1"/>
</calcChain>
</file>

<file path=xl/sharedStrings.xml><?xml version="1.0" encoding="utf-8"?>
<sst xmlns="http://schemas.openxmlformats.org/spreadsheetml/2006/main" count="27" uniqueCount="12">
  <si>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</si>
  <si>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</si>
  <si>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</si>
  <si>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</si>
  <si>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</si>
  <si>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</si>
  <si>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</si>
  <si>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</si>
  <si>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</si>
  <si>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</si>
  <si>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DESCUENTOS INDEBIDOS ENTREGADOS 2024</t>
  </si>
  <si>
    <t>Fondo Cont.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</si>
</sst>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2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/>
    <xf numFmtId="164" fontId="3" fillId="2" borderId="10" xfId="1" applyNumberFormat="1" applyFont="1" applyFill="1" applyBorder="1"/>
    <xf numFmtId="164" fontId="3" fillId="2" borderId="13" xfId="1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
DESCUENTOS INDEBIDOS ENTREGADOS 2024</a:t>
            </a:r>
          </a:p>
        </c:rich>
      </c:tx>
      <c:layout>
        <c:manualLayout>
          <c:xMode val="edge"/>
          <c:yMode val="edge"/>
          <c:x val="0.3060610832736817"/>
          <c:y val="0.1430398472918157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9397144887263"/>
          <c:y val="0.35064935064935066"/>
          <c:w val="0.6511259130749113"/>
          <c:h val="0.46753246753247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'[1]DEV.DESCTOS INDEB.'!$N$5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DESC INDEBIDOS'!$P$6:$P$17</c:f>
              <c:numCache>
                <c:formatCode>_("$"* #,##0.00_);_("$"* \(#,##0.00\);_("$"* "-"??_);_(@_)</c:formatCode>
                <c:ptCount val="12"/>
                <c:pt idx="0">
                  <c:v>3620180</c:v>
                </c:pt>
                <c:pt idx="1">
                  <c:v>551694</c:v>
                </c:pt>
                <c:pt idx="2">
                  <c:v>232859</c:v>
                </c:pt>
                <c:pt idx="3">
                  <c:v>184175</c:v>
                </c:pt>
                <c:pt idx="4">
                  <c:v>152050</c:v>
                </c:pt>
                <c:pt idx="5">
                  <c:v>171075</c:v>
                </c:pt>
                <c:pt idx="6">
                  <c:v>125309</c:v>
                </c:pt>
                <c:pt idx="7">
                  <c:v>361649</c:v>
                </c:pt>
                <c:pt idx="8">
                  <c:v>190713</c:v>
                </c:pt>
                <c:pt idx="9">
                  <c:v>93203</c:v>
                </c:pt>
                <c:pt idx="10">
                  <c:v>146583</c:v>
                </c:pt>
                <c:pt idx="11">
                  <c:v>1305780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345-9190-7C0B3494FC2D}"/>
            </c:ext>
          </c:extLst>
        </c:ser>
        <c:ser>
          <c:idx val="1"/>
          <c:order val="1"/>
          <c:tx>
            <c:strRef>
              <c:f>'[1]DEV.DESCTOS INDEB.'!$O$5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DESC INDEBIDOS'!$Q$6:$Q$17</c:f>
              <c:numCache>
                <c:formatCode>_("$"* #,##0.00_);_("$"* \(#,##0.00\);_("$"* "-"??_);_(@_)</c:formatCode>
                <c:ptCount val="12"/>
                <c:pt idx="0">
                  <c:v>100536</c:v>
                </c:pt>
                <c:pt idx="1">
                  <c:v>57745</c:v>
                </c:pt>
                <c:pt idx="2">
                  <c:v>120069</c:v>
                </c:pt>
                <c:pt idx="3">
                  <c:v>31428</c:v>
                </c:pt>
                <c:pt idx="4">
                  <c:v>29852</c:v>
                </c:pt>
                <c:pt idx="5">
                  <c:v>45188</c:v>
                </c:pt>
                <c:pt idx="6">
                  <c:v>35789</c:v>
                </c:pt>
                <c:pt idx="7">
                  <c:v>7906</c:v>
                </c:pt>
                <c:pt idx="8">
                  <c:v>53785</c:v>
                </c:pt>
                <c:pt idx="9">
                  <c:v>55433</c:v>
                </c:pt>
                <c:pt idx="10">
                  <c:v>19591</c:v>
                </c:pt>
                <c:pt idx="11">
                  <c:v>98201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5-4345-9190-7C0B3494FC2D}"/>
            </c:ext>
          </c:extLst>
        </c:ser>
        <c:ser>
          <c:idx val="2"/>
          <c:order val="2"/>
          <c:tx>
            <c:strRef>
              <c:f>'[1]DEV.DESCTOS INDEB.'!$P$5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DESC INDEBIDOS'!$R$6:$R$17</c:f>
              <c:numCache>
                <c:formatCode>_("$"* #,##0.00_);_("$"* \(#,##0.00\);_("$"* "-"??_);_(@_)</c:formatCode>
                <c:ptCount val="12"/>
                <c:pt idx="0">
                  <c:v>3241</c:v>
                </c:pt>
                <c:pt idx="1">
                  <c:v>0</c:v>
                </c:pt>
                <c:pt idx="2">
                  <c:v>3872</c:v>
                </c:pt>
                <c:pt idx="3">
                  <c:v>1176</c:v>
                </c:pt>
                <c:pt idx="4">
                  <c:v>2352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2891</c:v>
                </c:pt>
                <c:pt idx="9">
                  <c:v>22231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5-4345-9190-7C0B3494F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323072"/>
        <c:axId val="246324608"/>
      </c:barChart>
      <c:dateAx>
        <c:axId val="24632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632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17359150860855"/>
          <c:y val="0.43831168831169937"/>
          <c:w val="0.18488750226976347"/>
          <c:h val="0.1883116883116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$ 546,206.78
BUROCRATAS: $ 405,027.54
MAESTROS: $ 67,452.01
TELESECUNDARIAS: $ 73,727.23</c:oddFooter>
    </c:headerFooter>
    <c:pageMargins b="1.1811023622047245" l="0.39370078740157488" r="0.39370078740157488" t="0.59055118110233051" header="0.39370078740157488" footer="0.39370078740157488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13</xdr:col>
      <xdr:colOff>0</xdr:colOff>
      <xdr:row>34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E565F59-D859-4AEE-AC2D-09F707A3F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773C-2BA9-4588-8030-429D652E5645}">
  <dimension ref="A1:S19"/>
  <sheetViews>
    <sheetView tabSelected="1" workbookViewId="0">
      <selection activeCell="P31" sqref="P31"/>
    </sheetView>
  </sheetViews>
  <sheetFormatPr baseColWidth="10" defaultRowHeight="15" x14ac:dyDescent="0.25"/>
  <cols>
    <col min="14" max="14" width="5" customWidth="1"/>
    <col min="16" max="19" width="15.42578125" customWidth="1"/>
  </cols>
  <sheetData>
    <row r="1" spans="1:19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19" ht="15.75" thickBot="1" x14ac:dyDescent="0.3">
      <c r="A2" s="22" t="s">
        <v>10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</row>
    <row r="3" spans="1:19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9" ht="16.5" thickTop="1" thickBot="1" x14ac:dyDescent="0.3">
      <c r="A4" s="25" t="s">
        <v>1</v>
      </c>
      <c r="B4" s="27" t="s">
        <v>2</v>
      </c>
      <c r="C4" s="27"/>
      <c r="D4" s="27" t="s">
        <v>3</v>
      </c>
      <c r="E4" s="27"/>
      <c r="F4" s="27" t="s">
        <v>4</v>
      </c>
      <c r="G4" s="27"/>
      <c r="H4" s="27" t="s">
        <v>5</v>
      </c>
      <c r="I4" s="27"/>
      <c r="J4" s="27" t="s">
        <v>11</v>
      </c>
      <c r="K4" s="27"/>
      <c r="L4" s="27" t="s">
        <v>6</v>
      </c>
      <c r="M4" s="27"/>
    </row>
    <row r="5" spans="1:19" ht="16.5" thickTop="1" thickBot="1" x14ac:dyDescent="0.3">
      <c r="A5" s="26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/>
      <c r="L5" s="2" t="s">
        <v>9</v>
      </c>
      <c r="M5" s="2" t="s">
        <v>8</v>
      </c>
      <c r="O5" s="13" t="s">
        <v>1</v>
      </c>
      <c r="P5" s="2" t="s">
        <v>2</v>
      </c>
      <c r="Q5" s="2" t="s">
        <v>3</v>
      </c>
      <c r="R5" s="2" t="s">
        <v>4</v>
      </c>
      <c r="S5" s="2" t="s">
        <v>6</v>
      </c>
    </row>
    <row r="6" spans="1:19" ht="15.75" thickTop="1" x14ac:dyDescent="0.25">
      <c r="A6" s="3">
        <v>45292</v>
      </c>
      <c r="B6" s="4">
        <v>628</v>
      </c>
      <c r="C6" s="5">
        <v>3610525</v>
      </c>
      <c r="D6" s="4">
        <v>28</v>
      </c>
      <c r="E6" s="5">
        <v>100536</v>
      </c>
      <c r="F6" s="4">
        <v>1</v>
      </c>
      <c r="G6" s="5">
        <v>3241</v>
      </c>
      <c r="H6" s="4">
        <v>3</v>
      </c>
      <c r="I6" s="5">
        <v>9655</v>
      </c>
      <c r="J6" s="17"/>
      <c r="K6" s="17"/>
      <c r="L6" s="6">
        <f t="shared" ref="L6:M10" si="0">B6+D6+F6+H6</f>
        <v>660</v>
      </c>
      <c r="M6" s="7">
        <f t="shared" si="0"/>
        <v>3723957</v>
      </c>
      <c r="O6" s="3">
        <f>+A6</f>
        <v>45292</v>
      </c>
      <c r="P6" s="14">
        <f>C6+I6</f>
        <v>3620180</v>
      </c>
      <c r="Q6" s="14">
        <f>E6</f>
        <v>100536</v>
      </c>
      <c r="R6" s="14">
        <f>G6</f>
        <v>3241</v>
      </c>
      <c r="S6" s="14">
        <f>SUM(P6:R6)</f>
        <v>3723957</v>
      </c>
    </row>
    <row r="7" spans="1:19" x14ac:dyDescent="0.25">
      <c r="A7" s="3">
        <v>45323</v>
      </c>
      <c r="B7" s="4">
        <v>83</v>
      </c>
      <c r="C7" s="5">
        <v>542895</v>
      </c>
      <c r="D7" s="4">
        <v>23</v>
      </c>
      <c r="E7" s="5">
        <v>57745</v>
      </c>
      <c r="F7" s="4">
        <v>0</v>
      </c>
      <c r="G7" s="5">
        <v>0</v>
      </c>
      <c r="H7" s="4">
        <v>2</v>
      </c>
      <c r="I7" s="5">
        <v>8799</v>
      </c>
      <c r="J7" s="17"/>
      <c r="K7" s="17"/>
      <c r="L7" s="8">
        <f t="shared" si="0"/>
        <v>108</v>
      </c>
      <c r="M7" s="9">
        <f t="shared" si="0"/>
        <v>609439</v>
      </c>
      <c r="O7" s="3">
        <f t="shared" ref="O7:O17" si="1">+A7</f>
        <v>45323</v>
      </c>
      <c r="P7" s="15">
        <f t="shared" ref="P7:P14" si="2">C7+I7</f>
        <v>551694</v>
      </c>
      <c r="Q7" s="15">
        <f t="shared" ref="Q7:Q14" si="3">E7</f>
        <v>57745</v>
      </c>
      <c r="R7" s="15">
        <f t="shared" ref="R7:R14" si="4">G7</f>
        <v>0</v>
      </c>
      <c r="S7" s="15">
        <f t="shared" ref="S7:S14" si="5">SUM(P7:R7)</f>
        <v>609439</v>
      </c>
    </row>
    <row r="8" spans="1:19" x14ac:dyDescent="0.25">
      <c r="A8" s="3">
        <v>45352</v>
      </c>
      <c r="B8" s="4">
        <v>55</v>
      </c>
      <c r="C8" s="5">
        <v>232859</v>
      </c>
      <c r="D8" s="4">
        <v>80</v>
      </c>
      <c r="E8" s="5">
        <v>120069</v>
      </c>
      <c r="F8" s="4">
        <v>2</v>
      </c>
      <c r="G8" s="5">
        <v>3872</v>
      </c>
      <c r="H8" s="4">
        <v>0</v>
      </c>
      <c r="I8" s="5">
        <v>0</v>
      </c>
      <c r="J8" s="17"/>
      <c r="K8" s="17"/>
      <c r="L8" s="8">
        <f t="shared" si="0"/>
        <v>137</v>
      </c>
      <c r="M8" s="9">
        <f t="shared" si="0"/>
        <v>356800</v>
      </c>
      <c r="O8" s="3">
        <f t="shared" si="1"/>
        <v>45352</v>
      </c>
      <c r="P8" s="15">
        <f t="shared" si="2"/>
        <v>232859</v>
      </c>
      <c r="Q8" s="15">
        <f t="shared" si="3"/>
        <v>120069</v>
      </c>
      <c r="R8" s="15">
        <f t="shared" si="4"/>
        <v>3872</v>
      </c>
      <c r="S8" s="15">
        <f t="shared" si="5"/>
        <v>356800</v>
      </c>
    </row>
    <row r="9" spans="1:19" x14ac:dyDescent="0.25">
      <c r="A9" s="3">
        <v>45383</v>
      </c>
      <c r="B9" s="4">
        <v>41</v>
      </c>
      <c r="C9" s="5">
        <v>184175</v>
      </c>
      <c r="D9" s="4">
        <v>9</v>
      </c>
      <c r="E9" s="5">
        <v>31428</v>
      </c>
      <c r="F9" s="4">
        <v>1</v>
      </c>
      <c r="G9" s="5">
        <v>1176</v>
      </c>
      <c r="H9" s="4">
        <v>0</v>
      </c>
      <c r="I9" s="5">
        <v>0</v>
      </c>
      <c r="J9" s="17"/>
      <c r="K9" s="17"/>
      <c r="L9" s="8">
        <f t="shared" si="0"/>
        <v>51</v>
      </c>
      <c r="M9" s="9">
        <f t="shared" si="0"/>
        <v>216779</v>
      </c>
      <c r="O9" s="3">
        <f t="shared" si="1"/>
        <v>45383</v>
      </c>
      <c r="P9" s="15">
        <f t="shared" si="2"/>
        <v>184175</v>
      </c>
      <c r="Q9" s="15">
        <f t="shared" si="3"/>
        <v>31428</v>
      </c>
      <c r="R9" s="15">
        <f t="shared" si="4"/>
        <v>1176</v>
      </c>
      <c r="S9" s="15">
        <f t="shared" si="5"/>
        <v>216779</v>
      </c>
    </row>
    <row r="10" spans="1:19" x14ac:dyDescent="0.25">
      <c r="A10" s="3">
        <v>45413</v>
      </c>
      <c r="B10" s="4">
        <v>38</v>
      </c>
      <c r="C10" s="5">
        <v>152050</v>
      </c>
      <c r="D10" s="4">
        <v>15</v>
      </c>
      <c r="E10" s="5">
        <v>29852</v>
      </c>
      <c r="F10" s="4">
        <v>2</v>
      </c>
      <c r="G10" s="5">
        <v>2352</v>
      </c>
      <c r="H10" s="4">
        <v>0</v>
      </c>
      <c r="I10" s="5">
        <v>0</v>
      </c>
      <c r="J10" s="17"/>
      <c r="K10" s="17"/>
      <c r="L10" s="8">
        <f t="shared" si="0"/>
        <v>55</v>
      </c>
      <c r="M10" s="9">
        <f t="shared" si="0"/>
        <v>184254</v>
      </c>
      <c r="O10" s="3">
        <f t="shared" si="1"/>
        <v>45413</v>
      </c>
      <c r="P10" s="15">
        <f t="shared" si="2"/>
        <v>152050</v>
      </c>
      <c r="Q10" s="15">
        <f t="shared" si="3"/>
        <v>29852</v>
      </c>
      <c r="R10" s="15">
        <f t="shared" si="4"/>
        <v>2352</v>
      </c>
      <c r="S10" s="15">
        <f t="shared" si="5"/>
        <v>184254</v>
      </c>
    </row>
    <row r="11" spans="1:19" x14ac:dyDescent="0.25">
      <c r="A11" s="3">
        <v>45444</v>
      </c>
      <c r="B11" s="4">
        <v>44</v>
      </c>
      <c r="C11" s="5">
        <v>163508</v>
      </c>
      <c r="D11" s="4">
        <v>10</v>
      </c>
      <c r="E11" s="5">
        <v>45188</v>
      </c>
      <c r="F11" s="4">
        <v>0</v>
      </c>
      <c r="G11" s="5">
        <v>0</v>
      </c>
      <c r="H11" s="4">
        <v>1</v>
      </c>
      <c r="I11" s="5">
        <v>7567</v>
      </c>
      <c r="J11" s="17">
        <v>1</v>
      </c>
      <c r="K11" s="17">
        <v>3704</v>
      </c>
      <c r="L11" s="8">
        <f t="shared" ref="L11:L17" si="6">B11+D11+F11+H11</f>
        <v>55</v>
      </c>
      <c r="M11" s="9">
        <f>C11+E11+G11+I11+K11</f>
        <v>219967</v>
      </c>
      <c r="O11" s="3">
        <f t="shared" si="1"/>
        <v>45444</v>
      </c>
      <c r="P11" s="15">
        <f t="shared" si="2"/>
        <v>171075</v>
      </c>
      <c r="Q11" s="15">
        <f t="shared" si="3"/>
        <v>45188</v>
      </c>
      <c r="R11" s="15">
        <f t="shared" si="4"/>
        <v>0</v>
      </c>
      <c r="S11" s="15">
        <f t="shared" si="5"/>
        <v>216263</v>
      </c>
    </row>
    <row r="12" spans="1:19" x14ac:dyDescent="0.25">
      <c r="A12" s="3">
        <v>45474</v>
      </c>
      <c r="B12" s="4">
        <v>39</v>
      </c>
      <c r="C12" s="5">
        <v>125309</v>
      </c>
      <c r="D12" s="4">
        <v>12</v>
      </c>
      <c r="E12" s="5">
        <v>35789</v>
      </c>
      <c r="F12" s="4">
        <v>0</v>
      </c>
      <c r="G12" s="5">
        <v>0</v>
      </c>
      <c r="H12" s="4">
        <v>0</v>
      </c>
      <c r="I12" s="5">
        <v>0</v>
      </c>
      <c r="J12" s="17"/>
      <c r="K12" s="17"/>
      <c r="L12" s="8">
        <f t="shared" si="6"/>
        <v>51</v>
      </c>
      <c r="M12" s="9">
        <f t="shared" ref="M12:M17" si="7">C12+E12+G12+I12+K12</f>
        <v>161098</v>
      </c>
      <c r="O12" s="3">
        <f t="shared" si="1"/>
        <v>45474</v>
      </c>
      <c r="P12" s="15">
        <f t="shared" si="2"/>
        <v>125309</v>
      </c>
      <c r="Q12" s="15">
        <f t="shared" si="3"/>
        <v>35789</v>
      </c>
      <c r="R12" s="15">
        <f t="shared" si="4"/>
        <v>0</v>
      </c>
      <c r="S12" s="15">
        <f t="shared" si="5"/>
        <v>161098</v>
      </c>
    </row>
    <row r="13" spans="1:19" x14ac:dyDescent="0.25">
      <c r="A13" s="3">
        <v>45505</v>
      </c>
      <c r="B13" s="4">
        <v>66</v>
      </c>
      <c r="C13" s="5">
        <v>361649</v>
      </c>
      <c r="D13" s="4">
        <v>3</v>
      </c>
      <c r="E13" s="5">
        <v>7906</v>
      </c>
      <c r="F13" s="4">
        <v>0</v>
      </c>
      <c r="G13" s="5">
        <v>0</v>
      </c>
      <c r="H13" s="4">
        <v>0</v>
      </c>
      <c r="I13" s="5">
        <v>0</v>
      </c>
      <c r="J13" s="17"/>
      <c r="K13" s="17"/>
      <c r="L13" s="8">
        <f t="shared" si="6"/>
        <v>69</v>
      </c>
      <c r="M13" s="9">
        <f t="shared" si="7"/>
        <v>369555</v>
      </c>
      <c r="O13" s="3">
        <f t="shared" si="1"/>
        <v>45505</v>
      </c>
      <c r="P13" s="15">
        <f t="shared" si="2"/>
        <v>361649</v>
      </c>
      <c r="Q13" s="15">
        <f t="shared" si="3"/>
        <v>7906</v>
      </c>
      <c r="R13" s="15">
        <f t="shared" si="4"/>
        <v>0</v>
      </c>
      <c r="S13" s="15">
        <f t="shared" si="5"/>
        <v>369555</v>
      </c>
    </row>
    <row r="14" spans="1:19" x14ac:dyDescent="0.25">
      <c r="A14" s="3">
        <v>45536</v>
      </c>
      <c r="B14" s="4">
        <v>47</v>
      </c>
      <c r="C14" s="5">
        <v>190713</v>
      </c>
      <c r="D14" s="4">
        <v>14</v>
      </c>
      <c r="E14" s="5">
        <v>53785</v>
      </c>
      <c r="F14" s="4">
        <v>1</v>
      </c>
      <c r="G14" s="5">
        <v>2891</v>
      </c>
      <c r="H14" s="4">
        <v>0</v>
      </c>
      <c r="I14" s="5">
        <v>0</v>
      </c>
      <c r="J14" s="17">
        <v>1</v>
      </c>
      <c r="K14" s="17">
        <v>4972</v>
      </c>
      <c r="L14" s="8">
        <f t="shared" si="6"/>
        <v>62</v>
      </c>
      <c r="M14" s="9">
        <f t="shared" si="7"/>
        <v>252361</v>
      </c>
      <c r="O14" s="3">
        <f t="shared" si="1"/>
        <v>45536</v>
      </c>
      <c r="P14" s="15">
        <f t="shared" si="2"/>
        <v>190713</v>
      </c>
      <c r="Q14" s="15">
        <f t="shared" si="3"/>
        <v>53785</v>
      </c>
      <c r="R14" s="15">
        <f t="shared" si="4"/>
        <v>2891</v>
      </c>
      <c r="S14" s="15">
        <f t="shared" si="5"/>
        <v>247389</v>
      </c>
    </row>
    <row r="15" spans="1:19" x14ac:dyDescent="0.25">
      <c r="A15" s="3">
        <v>45566</v>
      </c>
      <c r="B15" s="4">
        <v>29</v>
      </c>
      <c r="C15" s="5">
        <v>93203</v>
      </c>
      <c r="D15" s="4">
        <v>16</v>
      </c>
      <c r="E15" s="5">
        <v>55433</v>
      </c>
      <c r="F15" s="4">
        <v>1</v>
      </c>
      <c r="G15" s="5">
        <v>22231</v>
      </c>
      <c r="H15" s="4">
        <v>0</v>
      </c>
      <c r="I15" s="5">
        <v>0</v>
      </c>
      <c r="J15" s="17"/>
      <c r="K15" s="17"/>
      <c r="L15" s="8">
        <f t="shared" si="6"/>
        <v>46</v>
      </c>
      <c r="M15" s="9">
        <f t="shared" si="7"/>
        <v>170867</v>
      </c>
      <c r="O15" s="3">
        <f t="shared" si="1"/>
        <v>45566</v>
      </c>
      <c r="P15" s="15">
        <f>C15+I15</f>
        <v>93203</v>
      </c>
      <c r="Q15" s="15">
        <f>E15</f>
        <v>55433</v>
      </c>
      <c r="R15" s="15">
        <f>G15</f>
        <v>22231</v>
      </c>
      <c r="S15" s="15">
        <f>SUM(P15:R15)</f>
        <v>170867</v>
      </c>
    </row>
    <row r="16" spans="1:19" x14ac:dyDescent="0.25">
      <c r="A16" s="3">
        <v>45597</v>
      </c>
      <c r="B16" s="4">
        <v>15</v>
      </c>
      <c r="C16" s="5">
        <v>146583</v>
      </c>
      <c r="D16" s="4">
        <v>6</v>
      </c>
      <c r="E16" s="5">
        <v>19591</v>
      </c>
      <c r="F16" s="4">
        <v>0</v>
      </c>
      <c r="G16" s="5">
        <v>0</v>
      </c>
      <c r="H16" s="4">
        <v>0</v>
      </c>
      <c r="I16" s="5">
        <v>0</v>
      </c>
      <c r="J16" s="17"/>
      <c r="K16" s="17"/>
      <c r="L16" s="8">
        <f t="shared" si="6"/>
        <v>21</v>
      </c>
      <c r="M16" s="9">
        <f t="shared" si="7"/>
        <v>166174</v>
      </c>
      <c r="O16" s="3">
        <f t="shared" si="1"/>
        <v>45597</v>
      </c>
      <c r="P16" s="15">
        <f>C16+I16</f>
        <v>146583</v>
      </c>
      <c r="Q16" s="15">
        <f>E16</f>
        <v>19591</v>
      </c>
      <c r="R16" s="15">
        <f>G16</f>
        <v>0</v>
      </c>
      <c r="S16" s="15">
        <f>SUM(P16:R16)</f>
        <v>166174</v>
      </c>
    </row>
    <row r="17" spans="1:19" ht="15.75" thickBot="1" x14ac:dyDescent="0.3">
      <c r="A17" s="3">
        <v>45627</v>
      </c>
      <c r="B17" s="4">
        <v>74</v>
      </c>
      <c r="C17" s="5">
        <v>1305780</v>
      </c>
      <c r="D17" s="4">
        <v>11</v>
      </c>
      <c r="E17" s="5">
        <v>98201</v>
      </c>
      <c r="F17" s="4">
        <v>0</v>
      </c>
      <c r="G17" s="5">
        <v>0</v>
      </c>
      <c r="H17" s="4">
        <v>0</v>
      </c>
      <c r="I17" s="5">
        <v>0</v>
      </c>
      <c r="J17" s="18"/>
      <c r="K17" s="18"/>
      <c r="L17" s="10">
        <f t="shared" si="6"/>
        <v>85</v>
      </c>
      <c r="M17" s="9">
        <f t="shared" si="7"/>
        <v>1403981</v>
      </c>
      <c r="O17" s="3">
        <f t="shared" si="1"/>
        <v>45627</v>
      </c>
      <c r="P17" s="15">
        <f>C17+I17</f>
        <v>1305780</v>
      </c>
      <c r="Q17" s="15">
        <f>E17</f>
        <v>98201</v>
      </c>
      <c r="R17" s="15">
        <f>G17</f>
        <v>0</v>
      </c>
      <c r="S17" s="15">
        <f>SUM(P17:R17)</f>
        <v>1403981</v>
      </c>
    </row>
    <row r="18" spans="1:19" ht="18" thickTop="1" thickBot="1" x14ac:dyDescent="0.4">
      <c r="A18" s="11" t="s">
        <v>6</v>
      </c>
      <c r="B18" s="11">
        <f t="shared" ref="B18:L18" si="8">SUM(B6:B17)</f>
        <v>1159</v>
      </c>
      <c r="C18" s="12">
        <f t="shared" si="8"/>
        <v>7109249</v>
      </c>
      <c r="D18" s="11">
        <f t="shared" si="8"/>
        <v>227</v>
      </c>
      <c r="E18" s="12">
        <f t="shared" si="8"/>
        <v>655523</v>
      </c>
      <c r="F18" s="11">
        <f t="shared" si="8"/>
        <v>8</v>
      </c>
      <c r="G18" s="12">
        <f t="shared" si="8"/>
        <v>35763</v>
      </c>
      <c r="H18" s="11">
        <f t="shared" si="8"/>
        <v>6</v>
      </c>
      <c r="I18" s="12">
        <f t="shared" si="8"/>
        <v>26021</v>
      </c>
      <c r="J18" s="11">
        <f t="shared" si="8"/>
        <v>2</v>
      </c>
      <c r="K18" s="12">
        <f t="shared" si="8"/>
        <v>8676</v>
      </c>
      <c r="L18" s="11">
        <f t="shared" si="8"/>
        <v>1400</v>
      </c>
      <c r="M18" s="12">
        <f>SUM(M6:M17)</f>
        <v>7835232</v>
      </c>
      <c r="O18" s="11" t="s">
        <v>6</v>
      </c>
      <c r="P18" s="16">
        <f>SUM(P6:P17)</f>
        <v>7135270</v>
      </c>
      <c r="Q18" s="16">
        <f>SUM(Q6:Q17)</f>
        <v>655523</v>
      </c>
      <c r="R18" s="16">
        <f>SUM(R6:R17)</f>
        <v>35763</v>
      </c>
      <c r="S18" s="16">
        <f>SUM(S6:S17)</f>
        <v>7826556</v>
      </c>
    </row>
    <row r="19" spans="1:19" ht="15.75" thickTop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mergeCells count="9">
    <mergeCell ref="A1:M1"/>
    <mergeCell ref="A2:M2"/>
    <mergeCell ref="A4:A5"/>
    <mergeCell ref="B4:C4"/>
    <mergeCell ref="D4:E4"/>
    <mergeCell ref="F4:G4"/>
    <mergeCell ref="H4:I4"/>
    <mergeCell ref="L4:M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DESC INDEBIDOS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2021-01-05T14:57:24Z</dcterms:created>
  <dcterms:modified xsi:type="dcterms:W3CDTF">2025-01-09T17:51:16Z</dcterms:modified>
</cp:coreProperties>
</file>