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5 PLATAFORMA ESTATAL ART 84\36LTAIPESLP ART 84 FXXXVI-COMUN\08AGOSTO\"/>
    </mc:Choice>
  </mc:AlternateContent>
  <xr:revisionPtr revIDLastSave="0" documentId="13_ncr:1_{849B4357-2432-4AF1-978F-0890BAFA6E74}" xr6:coauthVersionLast="47" xr6:coauthVersionMax="47" xr10:uidLastSave="{00000000-0000-0000-0000-000000000000}"/>
  <bookViews>
    <workbookView xWindow="-45" yWindow="0" windowWidth="14610" windowHeight="15600" xr2:uid="{14D06994-864F-4D57-B958-5AF8F8FC893B}"/>
  </bookViews>
  <sheets>
    <sheet name="DEV DESC INDEBID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M12" i="1"/>
  <c r="M13" i="1"/>
  <c r="M14" i="1"/>
  <c r="M15" i="1"/>
  <c r="M16" i="1"/>
  <c r="M17" i="1"/>
  <c r="M11" i="1"/>
  <c r="K18" i="1"/>
  <c r="J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I18" i="1"/>
  <c r="H18" i="1"/>
  <c r="G18" i="1"/>
  <c r="F18" i="1"/>
  <c r="E18" i="1"/>
  <c r="D18" i="1"/>
  <c r="C18" i="1"/>
  <c r="B18" i="1"/>
  <c r="L17" i="1"/>
  <c r="L16" i="1"/>
  <c r="L15" i="1"/>
  <c r="L14" i="1"/>
  <c r="L13" i="1"/>
  <c r="L12" i="1"/>
  <c r="L11" i="1"/>
  <c r="M10" i="1"/>
  <c r="L10" i="1"/>
  <c r="M9" i="1"/>
  <c r="L9" i="1"/>
  <c r="M8" i="1"/>
  <c r="L8" i="1"/>
  <c r="M7" i="1"/>
  <c r="L7" i="1"/>
  <c r="S6" i="1" l="1"/>
  <c r="S12" i="1"/>
  <c r="S17" i="1"/>
  <c r="S14" i="1"/>
  <c r="S15" i="1"/>
  <c r="S16" i="1"/>
  <c r="S7" i="1"/>
  <c r="S8" i="1"/>
  <c r="S13" i="1"/>
  <c r="S11" i="1"/>
  <c r="S10" i="1"/>
  <c r="S9" i="1"/>
  <c r="R18" i="1"/>
  <c r="Q18" i="1"/>
  <c r="P18" i="1"/>
  <c r="M18" i="1"/>
  <c r="L18" i="1"/>
  <c r="S18" i="1" l="1"/>
</calcChain>
</file>

<file path=xl/sharedStrings.xml><?xml version="1.0" encoding="utf-8"?>
<sst xmlns="http://schemas.openxmlformats.org/spreadsheetml/2006/main" count="27" uniqueCount="12">
  <si>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</si>
  <si>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</si>
  <si>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</si>
  <si>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</si>
  <si>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</si>
  <si>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</si>
  <si>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</si>
  <si>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</si>
  <si>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</si>
  <si>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</si>
  <si>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Fondo Cont.</t>
  </si>
  <si>
    <t>REPORTE DE DEVOLUCIONES DE DESCUENTOS INDEBIDOS ENTREGADOS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</si>
</sst>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164" fontId="0" fillId="2" borderId="12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/>
    <xf numFmtId="164" fontId="3" fillId="2" borderId="10" xfId="1" applyNumberFormat="1" applyFont="1" applyFill="1" applyBorder="1"/>
    <xf numFmtId="164" fontId="3" fillId="2" borderId="13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
DESCUENTOS INDEBIDOS ENTREGADOS 2025</a:t>
            </a:r>
          </a:p>
        </c:rich>
      </c:tx>
      <c:layout>
        <c:manualLayout>
          <c:xMode val="edge"/>
          <c:yMode val="edge"/>
          <c:x val="0.3060610832736817"/>
          <c:y val="0.143039847291815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9397144887263"/>
          <c:y val="0.35064935064935066"/>
          <c:w val="0.6511259130749113"/>
          <c:h val="0.46753246753247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'[1]DEV.DESCTOS INDEB.'!$N$5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'DEV DESC INDEBIDOS'!$P$6:$P$17</c:f>
              <c:numCache>
                <c:formatCode>_("$"* #,##0.00_);_("$"* \(#,##0.00\);_("$"* "-"??_);_(@_)</c:formatCode>
                <c:ptCount val="12"/>
                <c:pt idx="0">
                  <c:v>270594</c:v>
                </c:pt>
                <c:pt idx="1">
                  <c:v>195709</c:v>
                </c:pt>
                <c:pt idx="2">
                  <c:v>90908</c:v>
                </c:pt>
                <c:pt idx="3">
                  <c:v>176162</c:v>
                </c:pt>
                <c:pt idx="4">
                  <c:v>129125</c:v>
                </c:pt>
                <c:pt idx="5">
                  <c:v>116855</c:v>
                </c:pt>
                <c:pt idx="6">
                  <c:v>165540</c:v>
                </c:pt>
                <c:pt idx="7">
                  <c:v>110776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345-9190-7C0B3494FC2D}"/>
            </c:ext>
          </c:extLst>
        </c:ser>
        <c:ser>
          <c:idx val="1"/>
          <c:order val="1"/>
          <c:tx>
            <c:strRef>
              <c:f>'[1]DEV.DESCTOS INDEB.'!$O$5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'DEV DESC INDEBIDOS'!$Q$6:$Q$17</c:f>
              <c:numCache>
                <c:formatCode>_("$"* #,##0.00_);_("$"* \(#,##0.00\);_("$"* "-"??_);_(@_)</c:formatCode>
                <c:ptCount val="12"/>
                <c:pt idx="0">
                  <c:v>16596</c:v>
                </c:pt>
                <c:pt idx="1">
                  <c:v>44810</c:v>
                </c:pt>
                <c:pt idx="2">
                  <c:v>1806</c:v>
                </c:pt>
                <c:pt idx="3">
                  <c:v>16881</c:v>
                </c:pt>
                <c:pt idx="4">
                  <c:v>49105</c:v>
                </c:pt>
                <c:pt idx="5">
                  <c:v>2412</c:v>
                </c:pt>
                <c:pt idx="6">
                  <c:v>20046</c:v>
                </c:pt>
                <c:pt idx="7">
                  <c:v>12138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5-4345-9190-7C0B3494FC2D}"/>
            </c:ext>
          </c:extLst>
        </c:ser>
        <c:ser>
          <c:idx val="2"/>
          <c:order val="2"/>
          <c:tx>
            <c:strRef>
              <c:f>'[1]DEV.DESCTOS INDEB.'!$P$5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'DEV DESC INDEBIDOS'!$R$6:$R$17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13072</c:v>
                </c:pt>
                <c:pt idx="2">
                  <c:v>0</c:v>
                </c:pt>
                <c:pt idx="3">
                  <c:v>4232</c:v>
                </c:pt>
                <c:pt idx="4">
                  <c:v>0</c:v>
                </c:pt>
                <c:pt idx="5">
                  <c:v>10168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5-4345-9190-7C0B3494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323072"/>
        <c:axId val="246324608"/>
      </c:barChart>
      <c:dateAx>
        <c:axId val="24632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4632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17359150860855"/>
          <c:y val="0.43831168831169937"/>
          <c:w val="0.18488750226976347"/>
          <c:h val="0.1883116883116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$ 546,206.78
BUROCRATAS: $ 405,027.54
MAESTROS: $ 67,452.01
TELESECUNDARIAS: $ 73,727.23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13</xdr:col>
      <xdr:colOff>0</xdr:colOff>
      <xdr:row>34</xdr:row>
      <xdr:rowOff>76200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E565F59-D859-4AEE-AC2D-09F707A3F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73C-2BA9-4588-8030-429D652E5645}">
  <dimension ref="A1:S19"/>
  <sheetViews>
    <sheetView tabSelected="1" workbookViewId="0">
      <selection activeCell="K7" sqref="K7"/>
    </sheetView>
  </sheetViews>
  <sheetFormatPr baseColWidth="10" defaultRowHeight="15" x14ac:dyDescent="0.25"/>
  <cols>
    <col min="6" max="6" width="10.140625" customWidth="1"/>
    <col min="10" max="10" width="7.7109375" customWidth="1"/>
    <col min="14" max="14" width="5" customWidth="1"/>
    <col min="16" max="19" width="15.42578125" customWidth="1"/>
  </cols>
  <sheetData>
    <row r="1" spans="1:19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9" ht="15.75" thickBot="1" x14ac:dyDescent="0.3">
      <c r="A2" s="21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9" ht="16.5" thickTop="1" thickBot="1" x14ac:dyDescent="0.3">
      <c r="A4" s="24" t="s">
        <v>1</v>
      </c>
      <c r="B4" s="26" t="s">
        <v>2</v>
      </c>
      <c r="C4" s="26"/>
      <c r="D4" s="26" t="s">
        <v>3</v>
      </c>
      <c r="E4" s="26"/>
      <c r="F4" s="26" t="s">
        <v>4</v>
      </c>
      <c r="G4" s="26"/>
      <c r="H4" s="26" t="s">
        <v>5</v>
      </c>
      <c r="I4" s="26"/>
      <c r="J4" s="26" t="s">
        <v>10</v>
      </c>
      <c r="K4" s="26"/>
      <c r="L4" s="26" t="s">
        <v>6</v>
      </c>
      <c r="M4" s="26"/>
    </row>
    <row r="5" spans="1:19" ht="16.5" thickTop="1" thickBot="1" x14ac:dyDescent="0.3">
      <c r="A5" s="25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/>
      <c r="L5" s="2" t="s">
        <v>9</v>
      </c>
      <c r="M5" s="2" t="s">
        <v>8</v>
      </c>
      <c r="O5" s="12" t="s">
        <v>1</v>
      </c>
      <c r="P5" s="2" t="s">
        <v>2</v>
      </c>
      <c r="Q5" s="2" t="s">
        <v>3</v>
      </c>
      <c r="R5" s="2" t="s">
        <v>4</v>
      </c>
      <c r="S5" s="2" t="s">
        <v>6</v>
      </c>
    </row>
    <row r="6" spans="1:19" ht="15.75" thickTop="1" x14ac:dyDescent="0.25">
      <c r="A6" s="3">
        <v>45658</v>
      </c>
      <c r="B6" s="4">
        <v>31</v>
      </c>
      <c r="C6" s="5">
        <v>270594</v>
      </c>
      <c r="D6" s="4">
        <v>6</v>
      </c>
      <c r="E6" s="5">
        <v>16596</v>
      </c>
      <c r="F6" s="4">
        <v>0</v>
      </c>
      <c r="G6" s="5">
        <v>0</v>
      </c>
      <c r="H6" s="4">
        <v>0</v>
      </c>
      <c r="I6" s="5">
        <v>0</v>
      </c>
      <c r="J6" s="16">
        <v>1</v>
      </c>
      <c r="K6" s="16">
        <v>3913</v>
      </c>
      <c r="L6" s="7">
        <f>B6+D6+F6+H6+J6</f>
        <v>38</v>
      </c>
      <c r="M6" s="6">
        <f>C6+E6+G6+I6+K6</f>
        <v>291103</v>
      </c>
      <c r="O6" s="3">
        <f>+A6</f>
        <v>45658</v>
      </c>
      <c r="P6" s="13">
        <f>C6+I6</f>
        <v>270594</v>
      </c>
      <c r="Q6" s="13">
        <f>E6</f>
        <v>16596</v>
      </c>
      <c r="R6" s="13">
        <f>G6</f>
        <v>0</v>
      </c>
      <c r="S6" s="13">
        <f>SUM(P6:R6)</f>
        <v>287190</v>
      </c>
    </row>
    <row r="7" spans="1:19" x14ac:dyDescent="0.25">
      <c r="A7" s="3">
        <v>45689</v>
      </c>
      <c r="B7" s="4">
        <v>32</v>
      </c>
      <c r="C7" s="5">
        <v>195709</v>
      </c>
      <c r="D7" s="4">
        <v>7</v>
      </c>
      <c r="E7" s="5">
        <v>44810</v>
      </c>
      <c r="F7" s="4">
        <v>1</v>
      </c>
      <c r="G7" s="5">
        <v>13072</v>
      </c>
      <c r="H7" s="4">
        <v>0</v>
      </c>
      <c r="I7" s="5">
        <v>0</v>
      </c>
      <c r="J7" s="16"/>
      <c r="K7" s="16"/>
      <c r="L7" s="7">
        <f t="shared" ref="L7:M10" si="0">B7+D7+F7+H7</f>
        <v>40</v>
      </c>
      <c r="M7" s="8">
        <f t="shared" si="0"/>
        <v>253591</v>
      </c>
      <c r="O7" s="3">
        <f t="shared" ref="O7:O17" si="1">+A7</f>
        <v>45689</v>
      </c>
      <c r="P7" s="14">
        <f t="shared" ref="P7:P14" si="2">C7+I7</f>
        <v>195709</v>
      </c>
      <c r="Q7" s="14">
        <f t="shared" ref="Q7:Q14" si="3">E7</f>
        <v>44810</v>
      </c>
      <c r="R7" s="14">
        <f t="shared" ref="R7:R14" si="4">G7</f>
        <v>13072</v>
      </c>
      <c r="S7" s="14">
        <f t="shared" ref="S7:S14" si="5">SUM(P7:R7)</f>
        <v>253591</v>
      </c>
    </row>
    <row r="8" spans="1:19" x14ac:dyDescent="0.25">
      <c r="A8" s="3">
        <v>45717</v>
      </c>
      <c r="B8" s="4">
        <v>20</v>
      </c>
      <c r="C8" s="5">
        <v>90908</v>
      </c>
      <c r="D8" s="4">
        <v>1</v>
      </c>
      <c r="E8" s="5">
        <v>1806</v>
      </c>
      <c r="F8" s="4">
        <v>0</v>
      </c>
      <c r="G8" s="5">
        <v>0</v>
      </c>
      <c r="H8" s="4">
        <v>0</v>
      </c>
      <c r="I8" s="5">
        <v>0</v>
      </c>
      <c r="J8" s="16"/>
      <c r="K8" s="16"/>
      <c r="L8" s="7">
        <f t="shared" si="0"/>
        <v>21</v>
      </c>
      <c r="M8" s="8">
        <f t="shared" si="0"/>
        <v>92714</v>
      </c>
      <c r="O8" s="3">
        <f t="shared" si="1"/>
        <v>45717</v>
      </c>
      <c r="P8" s="14">
        <f t="shared" si="2"/>
        <v>90908</v>
      </c>
      <c r="Q8" s="14">
        <f t="shared" si="3"/>
        <v>1806</v>
      </c>
      <c r="R8" s="14">
        <f t="shared" si="4"/>
        <v>0</v>
      </c>
      <c r="S8" s="14">
        <f t="shared" si="5"/>
        <v>92714</v>
      </c>
    </row>
    <row r="9" spans="1:19" x14ac:dyDescent="0.25">
      <c r="A9" s="3">
        <v>45748</v>
      </c>
      <c r="B9" s="4">
        <v>26</v>
      </c>
      <c r="C9" s="5">
        <v>171350</v>
      </c>
      <c r="D9" s="4">
        <v>8</v>
      </c>
      <c r="E9" s="5">
        <v>16881</v>
      </c>
      <c r="F9" s="4">
        <v>1</v>
      </c>
      <c r="G9" s="5">
        <v>4232</v>
      </c>
      <c r="H9" s="4">
        <v>1</v>
      </c>
      <c r="I9" s="5">
        <v>4812</v>
      </c>
      <c r="J9" s="16"/>
      <c r="K9" s="16"/>
      <c r="L9" s="7">
        <f t="shared" si="0"/>
        <v>36</v>
      </c>
      <c r="M9" s="8">
        <f t="shared" si="0"/>
        <v>197275</v>
      </c>
      <c r="O9" s="3">
        <f t="shared" si="1"/>
        <v>45748</v>
      </c>
      <c r="P9" s="14">
        <f t="shared" si="2"/>
        <v>176162</v>
      </c>
      <c r="Q9" s="14">
        <f t="shared" si="3"/>
        <v>16881</v>
      </c>
      <c r="R9" s="14">
        <f t="shared" si="4"/>
        <v>4232</v>
      </c>
      <c r="S9" s="14">
        <f t="shared" si="5"/>
        <v>197275</v>
      </c>
    </row>
    <row r="10" spans="1:19" x14ac:dyDescent="0.25">
      <c r="A10" s="3">
        <v>45778</v>
      </c>
      <c r="B10" s="4">
        <v>35</v>
      </c>
      <c r="C10" s="5">
        <v>129125</v>
      </c>
      <c r="D10" s="4">
        <v>6</v>
      </c>
      <c r="E10" s="5">
        <v>49105</v>
      </c>
      <c r="F10" s="4">
        <v>0</v>
      </c>
      <c r="G10" s="5">
        <v>0</v>
      </c>
      <c r="H10" s="4">
        <v>0</v>
      </c>
      <c r="I10" s="5">
        <v>0</v>
      </c>
      <c r="J10" s="16"/>
      <c r="K10" s="16"/>
      <c r="L10" s="7">
        <f t="shared" si="0"/>
        <v>41</v>
      </c>
      <c r="M10" s="8">
        <f t="shared" si="0"/>
        <v>178230</v>
      </c>
      <c r="O10" s="3">
        <f t="shared" si="1"/>
        <v>45778</v>
      </c>
      <c r="P10" s="14">
        <f t="shared" si="2"/>
        <v>129125</v>
      </c>
      <c r="Q10" s="14">
        <f t="shared" si="3"/>
        <v>49105</v>
      </c>
      <c r="R10" s="14">
        <f t="shared" si="4"/>
        <v>0</v>
      </c>
      <c r="S10" s="14">
        <f t="shared" si="5"/>
        <v>178230</v>
      </c>
    </row>
    <row r="11" spans="1:19" x14ac:dyDescent="0.25">
      <c r="A11" s="3">
        <v>45809</v>
      </c>
      <c r="B11" s="4">
        <v>25</v>
      </c>
      <c r="C11" s="5">
        <v>116855</v>
      </c>
      <c r="D11" s="4">
        <v>1</v>
      </c>
      <c r="E11" s="5">
        <v>2412</v>
      </c>
      <c r="F11" s="4">
        <v>1</v>
      </c>
      <c r="G11" s="5">
        <v>10168</v>
      </c>
      <c r="H11" s="4">
        <v>0</v>
      </c>
      <c r="I11" s="5">
        <v>0</v>
      </c>
      <c r="J11" s="16">
        <v>0</v>
      </c>
      <c r="K11" s="16">
        <v>0</v>
      </c>
      <c r="L11" s="7">
        <f t="shared" ref="L11:L17" si="6">B11+D11+F11+H11</f>
        <v>27</v>
      </c>
      <c r="M11" s="8">
        <f>C11+E11+G11+I11+K11</f>
        <v>129435</v>
      </c>
      <c r="O11" s="3">
        <f t="shared" si="1"/>
        <v>45809</v>
      </c>
      <c r="P11" s="14">
        <f t="shared" si="2"/>
        <v>116855</v>
      </c>
      <c r="Q11" s="14">
        <f t="shared" si="3"/>
        <v>2412</v>
      </c>
      <c r="R11" s="14">
        <f t="shared" si="4"/>
        <v>10168</v>
      </c>
      <c r="S11" s="14">
        <f t="shared" si="5"/>
        <v>129435</v>
      </c>
    </row>
    <row r="12" spans="1:19" x14ac:dyDescent="0.25">
      <c r="A12" s="3">
        <v>45839</v>
      </c>
      <c r="B12" s="4">
        <v>33</v>
      </c>
      <c r="C12" s="5">
        <v>165540</v>
      </c>
      <c r="D12" s="4">
        <v>6</v>
      </c>
      <c r="E12" s="5">
        <v>20046</v>
      </c>
      <c r="F12" s="4">
        <v>0</v>
      </c>
      <c r="G12" s="5">
        <v>0</v>
      </c>
      <c r="H12" s="4">
        <v>0</v>
      </c>
      <c r="I12" s="5">
        <v>0</v>
      </c>
      <c r="J12" s="16"/>
      <c r="K12" s="16"/>
      <c r="L12" s="7">
        <f t="shared" si="6"/>
        <v>39</v>
      </c>
      <c r="M12" s="8">
        <f t="shared" ref="M12:M17" si="7">C12+E12+G12+I12+K12</f>
        <v>185586</v>
      </c>
      <c r="O12" s="3">
        <f t="shared" si="1"/>
        <v>45839</v>
      </c>
      <c r="P12" s="14">
        <f t="shared" si="2"/>
        <v>165540</v>
      </c>
      <c r="Q12" s="14">
        <f t="shared" si="3"/>
        <v>20046</v>
      </c>
      <c r="R12" s="14">
        <f t="shared" si="4"/>
        <v>0</v>
      </c>
      <c r="S12" s="14">
        <f t="shared" si="5"/>
        <v>185586</v>
      </c>
    </row>
    <row r="13" spans="1:19" x14ac:dyDescent="0.25">
      <c r="A13" s="3">
        <v>45870</v>
      </c>
      <c r="B13" s="4">
        <v>22</v>
      </c>
      <c r="C13" s="5">
        <v>110776</v>
      </c>
      <c r="D13" s="4">
        <v>3</v>
      </c>
      <c r="E13" s="5">
        <v>12138</v>
      </c>
      <c r="F13" s="4">
        <v>0</v>
      </c>
      <c r="G13" s="5">
        <v>0</v>
      </c>
      <c r="H13" s="4">
        <v>0</v>
      </c>
      <c r="I13" s="5">
        <v>0</v>
      </c>
      <c r="J13" s="16"/>
      <c r="K13" s="16"/>
      <c r="L13" s="7">
        <f t="shared" si="6"/>
        <v>25</v>
      </c>
      <c r="M13" s="8">
        <f t="shared" si="7"/>
        <v>122914</v>
      </c>
      <c r="O13" s="3">
        <f t="shared" si="1"/>
        <v>45870</v>
      </c>
      <c r="P13" s="14">
        <f t="shared" si="2"/>
        <v>110776</v>
      </c>
      <c r="Q13" s="14">
        <f t="shared" si="3"/>
        <v>12138</v>
      </c>
      <c r="R13" s="14">
        <f t="shared" si="4"/>
        <v>0</v>
      </c>
      <c r="S13" s="14">
        <f t="shared" si="5"/>
        <v>122914</v>
      </c>
    </row>
    <row r="14" spans="1:19" x14ac:dyDescent="0.25">
      <c r="A14" s="3">
        <v>45901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16">
        <v>0</v>
      </c>
      <c r="K14" s="16">
        <v>0</v>
      </c>
      <c r="L14" s="7">
        <f t="shared" si="6"/>
        <v>0</v>
      </c>
      <c r="M14" s="8">
        <f t="shared" si="7"/>
        <v>0</v>
      </c>
      <c r="O14" s="3">
        <f t="shared" si="1"/>
        <v>45901</v>
      </c>
      <c r="P14" s="14">
        <f t="shared" si="2"/>
        <v>0</v>
      </c>
      <c r="Q14" s="14">
        <f t="shared" si="3"/>
        <v>0</v>
      </c>
      <c r="R14" s="14">
        <f t="shared" si="4"/>
        <v>0</v>
      </c>
      <c r="S14" s="14">
        <f t="shared" si="5"/>
        <v>0</v>
      </c>
    </row>
    <row r="15" spans="1:19" x14ac:dyDescent="0.25">
      <c r="A15" s="3">
        <v>45931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16"/>
      <c r="K15" s="16"/>
      <c r="L15" s="7">
        <f t="shared" si="6"/>
        <v>0</v>
      </c>
      <c r="M15" s="8">
        <f t="shared" si="7"/>
        <v>0</v>
      </c>
      <c r="O15" s="3">
        <f t="shared" si="1"/>
        <v>45931</v>
      </c>
      <c r="P15" s="14">
        <f>C15+I15</f>
        <v>0</v>
      </c>
      <c r="Q15" s="14">
        <f>E15</f>
        <v>0</v>
      </c>
      <c r="R15" s="14">
        <f>G15</f>
        <v>0</v>
      </c>
      <c r="S15" s="14">
        <f>SUM(P15:R15)</f>
        <v>0</v>
      </c>
    </row>
    <row r="16" spans="1:19" x14ac:dyDescent="0.25">
      <c r="A16" s="3">
        <v>45962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16"/>
      <c r="K16" s="16"/>
      <c r="L16" s="7">
        <f t="shared" si="6"/>
        <v>0</v>
      </c>
      <c r="M16" s="8">
        <f t="shared" si="7"/>
        <v>0</v>
      </c>
      <c r="O16" s="3">
        <f t="shared" si="1"/>
        <v>45962</v>
      </c>
      <c r="P16" s="14">
        <f>C16+I16</f>
        <v>0</v>
      </c>
      <c r="Q16" s="14">
        <f>E16</f>
        <v>0</v>
      </c>
      <c r="R16" s="14">
        <f>G16</f>
        <v>0</v>
      </c>
      <c r="S16" s="14">
        <f>SUM(P16:R16)</f>
        <v>0</v>
      </c>
    </row>
    <row r="17" spans="1:19" ht="15.75" thickBot="1" x14ac:dyDescent="0.3">
      <c r="A17" s="3">
        <v>45992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17"/>
      <c r="K17" s="17"/>
      <c r="L17" s="9">
        <f t="shared" si="6"/>
        <v>0</v>
      </c>
      <c r="M17" s="8">
        <f t="shared" si="7"/>
        <v>0</v>
      </c>
      <c r="O17" s="3">
        <f t="shared" si="1"/>
        <v>45992</v>
      </c>
      <c r="P17" s="14">
        <f>C17+I17</f>
        <v>0</v>
      </c>
      <c r="Q17" s="14">
        <f>E17</f>
        <v>0</v>
      </c>
      <c r="R17" s="14">
        <f>G17</f>
        <v>0</v>
      </c>
      <c r="S17" s="14">
        <f>SUM(P17:R17)</f>
        <v>0</v>
      </c>
    </row>
    <row r="18" spans="1:19" ht="18" thickTop="1" thickBot="1" x14ac:dyDescent="0.4">
      <c r="A18" s="10" t="s">
        <v>6</v>
      </c>
      <c r="B18" s="10">
        <f t="shared" ref="B18:L18" si="8">SUM(B6:B17)</f>
        <v>224</v>
      </c>
      <c r="C18" s="11">
        <f t="shared" si="8"/>
        <v>1250857</v>
      </c>
      <c r="D18" s="10">
        <f t="shared" si="8"/>
        <v>38</v>
      </c>
      <c r="E18" s="11">
        <f t="shared" si="8"/>
        <v>163794</v>
      </c>
      <c r="F18" s="10">
        <f t="shared" si="8"/>
        <v>3</v>
      </c>
      <c r="G18" s="11">
        <f t="shared" si="8"/>
        <v>27472</v>
      </c>
      <c r="H18" s="10">
        <f t="shared" si="8"/>
        <v>1</v>
      </c>
      <c r="I18" s="11">
        <f t="shared" si="8"/>
        <v>4812</v>
      </c>
      <c r="J18" s="10">
        <f t="shared" si="8"/>
        <v>1</v>
      </c>
      <c r="K18" s="11">
        <f t="shared" si="8"/>
        <v>3913</v>
      </c>
      <c r="L18" s="10">
        <f t="shared" si="8"/>
        <v>267</v>
      </c>
      <c r="M18" s="11">
        <f>SUM(M6:M17)</f>
        <v>1450848</v>
      </c>
      <c r="O18" s="10" t="s">
        <v>6</v>
      </c>
      <c r="P18" s="15">
        <f>SUM(P6:P17)</f>
        <v>1255669</v>
      </c>
      <c r="Q18" s="15">
        <f>SUM(Q6:Q17)</f>
        <v>163794</v>
      </c>
      <c r="R18" s="15">
        <f>SUM(R6:R17)</f>
        <v>27472</v>
      </c>
      <c r="S18" s="15">
        <f>SUM(S6:S17)</f>
        <v>1446935</v>
      </c>
    </row>
    <row r="19" spans="1:19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9">
    <mergeCell ref="A1:M1"/>
    <mergeCell ref="A2:M2"/>
    <mergeCell ref="A4:A5"/>
    <mergeCell ref="B4:C4"/>
    <mergeCell ref="D4:E4"/>
    <mergeCell ref="F4:G4"/>
    <mergeCell ref="H4:I4"/>
    <mergeCell ref="L4:M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DESC INDEBIDOS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2021-01-05T14:57:24Z</dcterms:created>
  <dcterms:modified xsi:type="dcterms:W3CDTF">2025-09-04T14:50:53Z</dcterms:modified>
</cp:coreProperties>
</file>