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79F3508D-2F19-4B99-AC27-5E4B2C500F81}" xr6:coauthVersionLast="47" xr6:coauthVersionMax="47" xr10:uidLastSave="{00000000-0000-0000-0000-000000000000}"/>
  <bookViews>
    <workbookView xWindow="16230" yWindow="0" windowWidth="12540" windowHeight="15600" xr2:uid="{D0FBF7F8-817F-4B18-B19D-ECB430D3885F}"/>
  </bookViews>
  <sheets>
    <sheet name="PREST CORTO PLA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P16" i="1"/>
  <c r="O16" i="1"/>
  <c r="N16" i="1"/>
  <c r="M16" i="1"/>
  <c r="P15" i="1"/>
  <c r="O15" i="1"/>
  <c r="N15" i="1"/>
  <c r="Q15" i="1" s="1"/>
  <c r="M15" i="1"/>
  <c r="P14" i="1"/>
  <c r="O14" i="1"/>
  <c r="N14" i="1"/>
  <c r="M14" i="1"/>
  <c r="P13" i="1"/>
  <c r="O13" i="1"/>
  <c r="N13" i="1"/>
  <c r="Q13" i="1" s="1"/>
  <c r="M13" i="1"/>
  <c r="P12" i="1"/>
  <c r="O12" i="1"/>
  <c r="N12" i="1"/>
  <c r="Q12" i="1" s="1"/>
  <c r="M12" i="1"/>
  <c r="P11" i="1"/>
  <c r="O11" i="1"/>
  <c r="N11" i="1"/>
  <c r="M11" i="1"/>
  <c r="P10" i="1"/>
  <c r="O10" i="1"/>
  <c r="N10" i="1"/>
  <c r="Q10" i="1" s="1"/>
  <c r="M10" i="1"/>
  <c r="P9" i="1"/>
  <c r="O9" i="1"/>
  <c r="N9" i="1"/>
  <c r="Q9" i="1" s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J16" i="1"/>
  <c r="J15" i="1"/>
  <c r="J14" i="1"/>
  <c r="J13" i="1"/>
  <c r="J12" i="1"/>
  <c r="J11" i="1"/>
  <c r="J10" i="1"/>
  <c r="J9" i="1"/>
  <c r="J8" i="1"/>
  <c r="J7" i="1"/>
  <c r="Q16" i="1" l="1"/>
  <c r="Q8" i="1"/>
  <c r="Q17" i="1"/>
  <c r="Q14" i="1"/>
  <c r="Q11" i="1"/>
  <c r="P18" i="1"/>
  <c r="Q7" i="1"/>
  <c r="N18" i="1"/>
  <c r="O18" i="1"/>
  <c r="I18" i="1"/>
  <c r="H18" i="1"/>
  <c r="G18" i="1"/>
  <c r="F18" i="1"/>
  <c r="E18" i="1"/>
  <c r="D18" i="1"/>
  <c r="C18" i="1"/>
  <c r="B18" i="1"/>
  <c r="K17" i="1"/>
  <c r="J17" i="1"/>
  <c r="K16" i="1"/>
  <c r="K15" i="1"/>
  <c r="K14" i="1"/>
  <c r="K13" i="1"/>
  <c r="K12" i="1"/>
  <c r="K11" i="1"/>
  <c r="K10" i="1"/>
  <c r="K9" i="1"/>
  <c r="K8" i="1"/>
  <c r="K7" i="1"/>
  <c r="K6" i="1"/>
  <c r="J6" i="1"/>
  <c r="Q18" i="1" l="1"/>
  <c r="K18" i="1"/>
</calcChain>
</file>

<file path=xl/sharedStrings.xml><?xml version="1.0" encoding="utf-8"?>
<sst xmlns="http://schemas.openxmlformats.org/spreadsheetml/2006/main" count="26" uniqueCount="11">
  <si>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</si>
  <si>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</si>
  <si>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</si>
  <si>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</si>
  <si>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</si>
  <si>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</si>
  <si>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</si>
  <si>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</si>
  <si>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</si>
  <si>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</si>
  <si>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PRESTAMOS A CORTO PLAZO OTORGADOS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</si>
</sst>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165" fontId="0" fillId="2" borderId="10" xfId="0" applyNumberFormat="1" applyFill="1" applyBorder="1"/>
    <xf numFmtId="165" fontId="0" fillId="2" borderId="11" xfId="0" applyNumberFormat="1" applyFill="1" applyBorder="1"/>
    <xf numFmtId="0" fontId="4" fillId="2" borderId="8" xfId="0" applyFont="1" applyFill="1" applyBorder="1"/>
    <xf numFmtId="165" fontId="4" fillId="2" borderId="8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A CORTO PLAZO OTORGADOS 2022</a:t>
            </a:r>
          </a:p>
        </c:rich>
      </c:tx>
      <c:layout>
        <c:manualLayout>
          <c:xMode val="edge"/>
          <c:yMode val="edge"/>
          <c:x val="0.21089627025929791"/>
          <c:y val="0.1223243806852912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3242876526459"/>
          <c:y val="0.22191780821917809"/>
          <c:w val="0.62550881953869453"/>
          <c:h val="0.6246575342466002"/>
        </c:manualLayout>
      </c:layout>
      <c:barChart>
        <c:barDir val="col"/>
        <c:grouping val="clustered"/>
        <c:varyColors val="0"/>
        <c:ser>
          <c:idx val="0"/>
          <c:order val="0"/>
          <c:tx>
            <c:v>BUROCRATAS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PLAZO'!$N$6:$N$17</c:f>
              <c:numCache>
                <c:formatCode>[$$-80A]#,##0.00</c:formatCode>
                <c:ptCount val="12"/>
                <c:pt idx="0">
                  <c:v>15402284</c:v>
                </c:pt>
                <c:pt idx="1">
                  <c:v>18557711</c:v>
                </c:pt>
                <c:pt idx="2">
                  <c:v>24770243</c:v>
                </c:pt>
                <c:pt idx="3">
                  <c:v>24134995</c:v>
                </c:pt>
                <c:pt idx="4">
                  <c:v>29989071</c:v>
                </c:pt>
                <c:pt idx="5">
                  <c:v>13664586</c:v>
                </c:pt>
                <c:pt idx="6">
                  <c:v>33420507</c:v>
                </c:pt>
                <c:pt idx="7">
                  <c:v>28070816</c:v>
                </c:pt>
                <c:pt idx="8">
                  <c:v>24904829</c:v>
                </c:pt>
                <c:pt idx="9">
                  <c:v>20251312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3-4BF3-BE19-02EFE0ADD3B8}"/>
            </c:ext>
          </c:extLst>
        </c:ser>
        <c:ser>
          <c:idx val="1"/>
          <c:order val="1"/>
          <c:tx>
            <c:v>MAESTROS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PLAZO'!$O$6:$O$17</c:f>
              <c:numCache>
                <c:formatCode>[$$-80A]#,##0.00</c:formatCode>
                <c:ptCount val="12"/>
                <c:pt idx="0">
                  <c:v>10042631</c:v>
                </c:pt>
                <c:pt idx="1">
                  <c:v>14077173</c:v>
                </c:pt>
                <c:pt idx="2">
                  <c:v>25515362</c:v>
                </c:pt>
                <c:pt idx="3">
                  <c:v>19365219</c:v>
                </c:pt>
                <c:pt idx="4">
                  <c:v>24699393</c:v>
                </c:pt>
                <c:pt idx="5">
                  <c:v>11184764</c:v>
                </c:pt>
                <c:pt idx="6">
                  <c:v>25750248</c:v>
                </c:pt>
                <c:pt idx="7">
                  <c:v>13970691</c:v>
                </c:pt>
                <c:pt idx="8">
                  <c:v>16213167</c:v>
                </c:pt>
                <c:pt idx="9">
                  <c:v>18577140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3-4BF3-BE19-02EFE0ADD3B8}"/>
            </c:ext>
          </c:extLst>
        </c:ser>
        <c:ser>
          <c:idx val="2"/>
          <c:order val="2"/>
          <c:tx>
            <c:v>TELESECUNDARIAS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PLAZO'!$P$6:$P$17</c:f>
              <c:numCache>
                <c:formatCode>[$$-80A]#,##0.00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3-4BF3-BE19-02EFE0ADD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29952"/>
        <c:axId val="215231488"/>
      </c:barChart>
      <c:dateAx>
        <c:axId val="2152299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231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2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22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4070556311059"/>
          <c:y val="0.45753424657534225"/>
          <c:w val="0.15603799185889164"/>
          <c:h val="0.15890410958904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$ 168'286,659.08
BUROCRATAS: $ 131'924,265.44
MAESTROS: $ 18'900,633.64
TELESECUNDARIAS: $ 17'461,760.00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9</xdr:col>
      <xdr:colOff>390525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3A30AF-A9F0-4E89-A14A-37A1B5CFE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0.01461</cdr:y>
    </cdr:from>
    <cdr:to>
      <cdr:x>0.20547</cdr:x>
      <cdr:y>0.16719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B2019B9-A20C-4209-884C-80150255120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E707-5591-46B2-82FB-88A5C7A7BA81}">
  <dimension ref="A1:Q19"/>
  <sheetViews>
    <sheetView tabSelected="1" topLeftCell="D1" workbookViewId="0">
      <selection activeCell="L27" sqref="L27"/>
    </sheetView>
  </sheetViews>
  <sheetFormatPr baseColWidth="10" defaultRowHeight="15" x14ac:dyDescent="0.25"/>
  <cols>
    <col min="3" max="3" width="14.28515625" customWidth="1"/>
    <col min="5" max="5" width="13.42578125" customWidth="1"/>
    <col min="7" max="7" width="16.28515625" customWidth="1"/>
    <col min="10" max="10" width="10.28515625" customWidth="1"/>
    <col min="11" max="11" width="15.28515625" customWidth="1"/>
    <col min="12" max="12" width="7.28515625" customWidth="1"/>
    <col min="14" max="17" width="14.140625" customWidth="1"/>
  </cols>
  <sheetData>
    <row r="1" spans="1:17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7" ht="15.75" thickBot="1" x14ac:dyDescent="0.3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5" t="s">
        <v>1</v>
      </c>
      <c r="B4" s="27" t="s">
        <v>2</v>
      </c>
      <c r="C4" s="27"/>
      <c r="D4" s="27" t="s">
        <v>3</v>
      </c>
      <c r="E4" s="27"/>
      <c r="F4" s="27" t="s">
        <v>4</v>
      </c>
      <c r="G4" s="27"/>
      <c r="H4" s="27" t="s">
        <v>5</v>
      </c>
      <c r="I4" s="27"/>
      <c r="J4" s="27" t="s">
        <v>6</v>
      </c>
      <c r="K4" s="27"/>
      <c r="M4" s="16" t="s">
        <v>8</v>
      </c>
      <c r="N4" s="17"/>
      <c r="O4" s="17"/>
      <c r="P4" s="17"/>
      <c r="Q4" s="18"/>
    </row>
    <row r="5" spans="1:17" ht="16.5" thickTop="1" thickBot="1" x14ac:dyDescent="0.3">
      <c r="A5" s="26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1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182</v>
      </c>
      <c r="C6" s="5">
        <v>15331614</v>
      </c>
      <c r="D6" s="4">
        <v>209</v>
      </c>
      <c r="E6" s="5">
        <v>10042631</v>
      </c>
      <c r="F6" s="4"/>
      <c r="G6" s="5"/>
      <c r="H6" s="4">
        <v>1</v>
      </c>
      <c r="I6" s="5">
        <v>70670</v>
      </c>
      <c r="J6" s="6">
        <f t="shared" ref="J6:K17" si="0">B6+D6+F6+H6</f>
        <v>392</v>
      </c>
      <c r="K6" s="7">
        <f>C6+E6+G6+I6</f>
        <v>25444915</v>
      </c>
      <c r="M6" s="3">
        <f>+A6</f>
        <v>44562</v>
      </c>
      <c r="N6" s="12">
        <f>C6+I6</f>
        <v>15402284</v>
      </c>
      <c r="O6" s="12">
        <f>E6</f>
        <v>10042631</v>
      </c>
      <c r="P6" s="12">
        <f>G6</f>
        <v>0</v>
      </c>
      <c r="Q6" s="12">
        <f>SUM(N6:P6)</f>
        <v>25444915</v>
      </c>
    </row>
    <row r="7" spans="1:17" x14ac:dyDescent="0.25">
      <c r="A7" s="3">
        <v>44593</v>
      </c>
      <c r="B7" s="4">
        <v>207</v>
      </c>
      <c r="C7" s="5">
        <v>18494053</v>
      </c>
      <c r="D7" s="4">
        <v>268</v>
      </c>
      <c r="E7" s="5">
        <v>14077173</v>
      </c>
      <c r="F7" s="4"/>
      <c r="G7" s="5"/>
      <c r="H7" s="4">
        <v>1</v>
      </c>
      <c r="I7" s="5">
        <v>63658</v>
      </c>
      <c r="J7" s="6">
        <f t="shared" si="0"/>
        <v>476</v>
      </c>
      <c r="K7" s="7">
        <f t="shared" si="0"/>
        <v>32634884</v>
      </c>
      <c r="M7" s="3">
        <f t="shared" ref="M7:M17" si="1">+A7</f>
        <v>44593</v>
      </c>
      <c r="N7" s="13">
        <f t="shared" ref="N7:N14" si="2">C7+I7</f>
        <v>18557711</v>
      </c>
      <c r="O7" s="13">
        <f t="shared" ref="O7:O14" si="3">E7</f>
        <v>14077173</v>
      </c>
      <c r="P7" s="13">
        <f t="shared" ref="P7:P14" si="4">G7</f>
        <v>0</v>
      </c>
      <c r="Q7" s="13">
        <f t="shared" ref="Q7:Q14" si="5">SUM(N7:P7)</f>
        <v>32634884</v>
      </c>
    </row>
    <row r="8" spans="1:17" x14ac:dyDescent="0.25">
      <c r="A8" s="3">
        <v>44621</v>
      </c>
      <c r="B8" s="4">
        <v>259</v>
      </c>
      <c r="C8" s="5">
        <v>24770243</v>
      </c>
      <c r="D8" s="4">
        <v>472</v>
      </c>
      <c r="E8" s="5">
        <v>25515362</v>
      </c>
      <c r="F8" s="4"/>
      <c r="G8" s="5"/>
      <c r="H8" s="4">
        <v>0</v>
      </c>
      <c r="I8" s="5"/>
      <c r="J8" s="6">
        <f t="shared" si="0"/>
        <v>731</v>
      </c>
      <c r="K8" s="7">
        <f t="shared" si="0"/>
        <v>50285605</v>
      </c>
      <c r="M8" s="3">
        <f t="shared" si="1"/>
        <v>44621</v>
      </c>
      <c r="N8" s="13">
        <f t="shared" si="2"/>
        <v>24770243</v>
      </c>
      <c r="O8" s="13">
        <f t="shared" si="3"/>
        <v>25515362</v>
      </c>
      <c r="P8" s="13">
        <f t="shared" si="4"/>
        <v>0</v>
      </c>
      <c r="Q8" s="13">
        <f t="shared" si="5"/>
        <v>50285605</v>
      </c>
    </row>
    <row r="9" spans="1:17" x14ac:dyDescent="0.25">
      <c r="A9" s="3">
        <v>44652</v>
      </c>
      <c r="B9" s="4">
        <v>278</v>
      </c>
      <c r="C9" s="5">
        <v>23931832</v>
      </c>
      <c r="D9" s="4">
        <v>354</v>
      </c>
      <c r="E9" s="5">
        <v>19365219</v>
      </c>
      <c r="F9" s="4"/>
      <c r="G9" s="5"/>
      <c r="H9" s="4">
        <v>2</v>
      </c>
      <c r="I9" s="5">
        <v>203163</v>
      </c>
      <c r="J9" s="6">
        <f t="shared" si="0"/>
        <v>634</v>
      </c>
      <c r="K9" s="7">
        <f t="shared" si="0"/>
        <v>43500214</v>
      </c>
      <c r="M9" s="3">
        <f t="shared" si="1"/>
        <v>44652</v>
      </c>
      <c r="N9" s="13">
        <f t="shared" si="2"/>
        <v>24134995</v>
      </c>
      <c r="O9" s="13">
        <f t="shared" si="3"/>
        <v>19365219</v>
      </c>
      <c r="P9" s="13">
        <f t="shared" si="4"/>
        <v>0</v>
      </c>
      <c r="Q9" s="13">
        <f t="shared" si="5"/>
        <v>43500214</v>
      </c>
    </row>
    <row r="10" spans="1:17" x14ac:dyDescent="0.25">
      <c r="A10" s="3">
        <v>44682</v>
      </c>
      <c r="B10" s="4">
        <v>356</v>
      </c>
      <c r="C10" s="5">
        <v>29646580</v>
      </c>
      <c r="D10" s="4">
        <v>490</v>
      </c>
      <c r="E10" s="5">
        <v>24699393</v>
      </c>
      <c r="F10" s="4"/>
      <c r="G10" s="5"/>
      <c r="H10" s="4">
        <v>4</v>
      </c>
      <c r="I10" s="5">
        <v>342491</v>
      </c>
      <c r="J10" s="6">
        <f t="shared" si="0"/>
        <v>850</v>
      </c>
      <c r="K10" s="7">
        <f t="shared" si="0"/>
        <v>54688464</v>
      </c>
      <c r="M10" s="3">
        <f t="shared" si="1"/>
        <v>44682</v>
      </c>
      <c r="N10" s="13">
        <f t="shared" si="2"/>
        <v>29989071</v>
      </c>
      <c r="O10" s="13">
        <f t="shared" si="3"/>
        <v>24699393</v>
      </c>
      <c r="P10" s="13">
        <f t="shared" si="4"/>
        <v>0</v>
      </c>
      <c r="Q10" s="13">
        <f t="shared" si="5"/>
        <v>54688464</v>
      </c>
    </row>
    <row r="11" spans="1:17" x14ac:dyDescent="0.25">
      <c r="A11" s="3">
        <v>44713</v>
      </c>
      <c r="B11" s="4">
        <v>161</v>
      </c>
      <c r="C11" s="5">
        <v>13546677</v>
      </c>
      <c r="D11" s="4">
        <v>223</v>
      </c>
      <c r="E11" s="5">
        <v>11184764</v>
      </c>
      <c r="F11" s="4"/>
      <c r="G11" s="5"/>
      <c r="H11" s="4">
        <v>1</v>
      </c>
      <c r="I11" s="5">
        <v>117909</v>
      </c>
      <c r="J11" s="6">
        <f t="shared" si="0"/>
        <v>385</v>
      </c>
      <c r="K11" s="7">
        <f t="shared" si="0"/>
        <v>24849350</v>
      </c>
      <c r="M11" s="3">
        <f t="shared" si="1"/>
        <v>44713</v>
      </c>
      <c r="N11" s="13">
        <f t="shared" si="2"/>
        <v>13664586</v>
      </c>
      <c r="O11" s="13">
        <f t="shared" si="3"/>
        <v>11184764</v>
      </c>
      <c r="P11" s="13">
        <f t="shared" si="4"/>
        <v>0</v>
      </c>
      <c r="Q11" s="13">
        <f t="shared" si="5"/>
        <v>24849350</v>
      </c>
    </row>
    <row r="12" spans="1:17" x14ac:dyDescent="0.25">
      <c r="A12" s="3">
        <v>44743</v>
      </c>
      <c r="B12" s="4">
        <v>398</v>
      </c>
      <c r="C12" s="5">
        <v>33420507</v>
      </c>
      <c r="D12" s="4">
        <v>504</v>
      </c>
      <c r="E12" s="5">
        <v>25750248</v>
      </c>
      <c r="F12" s="4"/>
      <c r="G12" s="5"/>
      <c r="H12" s="4">
        <v>0</v>
      </c>
      <c r="I12" s="5">
        <v>0</v>
      </c>
      <c r="J12" s="6">
        <f t="shared" si="0"/>
        <v>902</v>
      </c>
      <c r="K12" s="7">
        <f t="shared" si="0"/>
        <v>59170755</v>
      </c>
      <c r="M12" s="3">
        <f t="shared" si="1"/>
        <v>44743</v>
      </c>
      <c r="N12" s="13">
        <f t="shared" si="2"/>
        <v>33420507</v>
      </c>
      <c r="O12" s="13">
        <f t="shared" si="3"/>
        <v>25750248</v>
      </c>
      <c r="P12" s="13">
        <f t="shared" si="4"/>
        <v>0</v>
      </c>
      <c r="Q12" s="13">
        <f t="shared" si="5"/>
        <v>59170755</v>
      </c>
    </row>
    <row r="13" spans="1:17" x14ac:dyDescent="0.25">
      <c r="A13" s="3">
        <v>44774</v>
      </c>
      <c r="B13" s="4">
        <v>340</v>
      </c>
      <c r="C13" s="5">
        <v>27801723</v>
      </c>
      <c r="D13" s="4">
        <v>253</v>
      </c>
      <c r="E13" s="5">
        <v>13970691</v>
      </c>
      <c r="F13" s="4"/>
      <c r="G13" s="5"/>
      <c r="H13" s="4">
        <v>2</v>
      </c>
      <c r="I13" s="5">
        <v>269093</v>
      </c>
      <c r="J13" s="6">
        <f t="shared" si="0"/>
        <v>595</v>
      </c>
      <c r="K13" s="7">
        <f t="shared" si="0"/>
        <v>42041507</v>
      </c>
      <c r="M13" s="3">
        <f t="shared" si="1"/>
        <v>44774</v>
      </c>
      <c r="N13" s="13">
        <f t="shared" si="2"/>
        <v>28070816</v>
      </c>
      <c r="O13" s="13">
        <f t="shared" si="3"/>
        <v>13970691</v>
      </c>
      <c r="P13" s="13">
        <f t="shared" si="4"/>
        <v>0</v>
      </c>
      <c r="Q13" s="13">
        <f t="shared" si="5"/>
        <v>42041507</v>
      </c>
    </row>
    <row r="14" spans="1:17" x14ac:dyDescent="0.25">
      <c r="A14" s="3">
        <v>44805</v>
      </c>
      <c r="B14" s="4">
        <v>312</v>
      </c>
      <c r="C14" s="5">
        <v>24640183</v>
      </c>
      <c r="D14" s="4">
        <v>316</v>
      </c>
      <c r="E14" s="5">
        <v>16213167</v>
      </c>
      <c r="F14" s="4"/>
      <c r="G14" s="5"/>
      <c r="H14" s="4">
        <v>2</v>
      </c>
      <c r="I14" s="5">
        <v>264646</v>
      </c>
      <c r="J14" s="6">
        <f t="shared" si="0"/>
        <v>630</v>
      </c>
      <c r="K14" s="7">
        <f t="shared" si="0"/>
        <v>41117996</v>
      </c>
      <c r="M14" s="3">
        <f t="shared" si="1"/>
        <v>44805</v>
      </c>
      <c r="N14" s="13">
        <f t="shared" si="2"/>
        <v>24904829</v>
      </c>
      <c r="O14" s="13">
        <f t="shared" si="3"/>
        <v>16213167</v>
      </c>
      <c r="P14" s="13">
        <f t="shared" si="4"/>
        <v>0</v>
      </c>
      <c r="Q14" s="13">
        <f t="shared" si="5"/>
        <v>41117996</v>
      </c>
    </row>
    <row r="15" spans="1:17" x14ac:dyDescent="0.25">
      <c r="A15" s="3">
        <v>44835</v>
      </c>
      <c r="B15" s="4">
        <v>259</v>
      </c>
      <c r="C15" s="5">
        <v>19641102</v>
      </c>
      <c r="D15" s="4">
        <v>361</v>
      </c>
      <c r="E15" s="5">
        <v>18577140</v>
      </c>
      <c r="F15" s="4"/>
      <c r="G15" s="5"/>
      <c r="H15" s="4">
        <v>3</v>
      </c>
      <c r="I15" s="5">
        <v>610210</v>
      </c>
      <c r="J15" s="6">
        <f>B15+D15+F15+H15</f>
        <v>623</v>
      </c>
      <c r="K15" s="7">
        <f t="shared" si="0"/>
        <v>38828452</v>
      </c>
      <c r="M15" s="3">
        <f t="shared" si="1"/>
        <v>44835</v>
      </c>
      <c r="N15" s="13">
        <f>C15+I15</f>
        <v>20251312</v>
      </c>
      <c r="O15" s="13">
        <f>E15</f>
        <v>18577140</v>
      </c>
      <c r="P15" s="13">
        <f>G15</f>
        <v>0</v>
      </c>
      <c r="Q15" s="13">
        <f>SUM(N15:P15)</f>
        <v>38828452</v>
      </c>
    </row>
    <row r="16" spans="1:17" x14ac:dyDescent="0.25">
      <c r="A16" s="3">
        <v>44866</v>
      </c>
      <c r="B16" s="4"/>
      <c r="C16" s="5"/>
      <c r="D16" s="4"/>
      <c r="E16" s="5"/>
      <c r="F16" s="4"/>
      <c r="G16" s="5"/>
      <c r="H16" s="4"/>
      <c r="I16" s="5"/>
      <c r="J16" s="6">
        <f t="shared" si="0"/>
        <v>0</v>
      </c>
      <c r="K16" s="7">
        <f t="shared" si="0"/>
        <v>0</v>
      </c>
      <c r="M16" s="3">
        <f t="shared" si="1"/>
        <v>44866</v>
      </c>
      <c r="N16" s="13">
        <f>C16+I16</f>
        <v>0</v>
      </c>
      <c r="O16" s="13">
        <f>E16</f>
        <v>0</v>
      </c>
      <c r="P16" s="13">
        <f>G16</f>
        <v>0</v>
      </c>
      <c r="Q16" s="13">
        <f>SUM(N16:P16)</f>
        <v>0</v>
      </c>
    </row>
    <row r="17" spans="1:17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6">
        <f t="shared" si="0"/>
        <v>0</v>
      </c>
      <c r="K17" s="7">
        <f t="shared" si="0"/>
        <v>0</v>
      </c>
      <c r="M17" s="3">
        <f t="shared" si="1"/>
        <v>44896</v>
      </c>
      <c r="N17" s="13">
        <f>C17+I17</f>
        <v>0</v>
      </c>
      <c r="O17" s="13">
        <f>E17</f>
        <v>0</v>
      </c>
      <c r="P17" s="13">
        <f>G17</f>
        <v>0</v>
      </c>
      <c r="Q17" s="13">
        <f>SUM(N17:P17)</f>
        <v>0</v>
      </c>
    </row>
    <row r="18" spans="1:17" ht="16.5" thickTop="1" thickBot="1" x14ac:dyDescent="0.3">
      <c r="A18" s="8" t="s">
        <v>6</v>
      </c>
      <c r="B18" s="8">
        <f t="shared" ref="B18:I18" si="6">SUM(B6:B17)</f>
        <v>2752</v>
      </c>
      <c r="C18" s="9">
        <f t="shared" si="6"/>
        <v>231224514</v>
      </c>
      <c r="D18" s="8">
        <f t="shared" si="6"/>
        <v>3450</v>
      </c>
      <c r="E18" s="9">
        <f t="shared" si="6"/>
        <v>179395788</v>
      </c>
      <c r="F18" s="8">
        <f t="shared" si="6"/>
        <v>0</v>
      </c>
      <c r="G18" s="9">
        <f t="shared" si="6"/>
        <v>0</v>
      </c>
      <c r="H18" s="8">
        <f t="shared" si="6"/>
        <v>16</v>
      </c>
      <c r="I18" s="9">
        <f t="shared" si="6"/>
        <v>1941840</v>
      </c>
      <c r="J18" s="8"/>
      <c r="K18" s="10">
        <f>SUM(K6:K17)</f>
        <v>412562142</v>
      </c>
      <c r="M18" s="14" t="s">
        <v>6</v>
      </c>
      <c r="N18" s="15">
        <f>SUM(N6:N17)</f>
        <v>233166354</v>
      </c>
      <c r="O18" s="15">
        <f>SUM(O6:O17)</f>
        <v>179395788</v>
      </c>
      <c r="P18" s="15">
        <f>SUM(P6:P17)</f>
        <v>0</v>
      </c>
      <c r="Q18" s="15">
        <f>SUM(Q6:Q17)</f>
        <v>412562142</v>
      </c>
    </row>
    <row r="19" spans="1:17" ht="15.75" thickTop="1" x14ac:dyDescent="0.25"/>
  </sheetData>
  <mergeCells count="9">
    <mergeCell ref="M4:Q4"/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 CORTO PLAZO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2021-01-05T14:29:30Z</dcterms:created>
  <dcterms:modified xsi:type="dcterms:W3CDTF">2022-11-10T18:32:43Z</dcterms:modified>
</cp:coreProperties>
</file>